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" yWindow="65346" windowWidth="18747" windowHeight="7091" tabRatio="651" activeTab="0"/>
  </bookViews>
  <sheets>
    <sheet name="Мир" sheetId="1" r:id="rId1"/>
    <sheet name="ЕС" sheetId="2" r:id="rId2"/>
    <sheet name="Канада" sheetId="3" r:id="rId3"/>
    <sheet name="Беларусь" sheetId="4" r:id="rId4"/>
    <sheet name="Украина" sheetId="5" r:id="rId5"/>
    <sheet name="Россия" sheetId="6" r:id="rId6"/>
  </sheets>
  <definedNames/>
  <calcPr fullCalcOnLoad="1"/>
</workbook>
</file>

<file path=xl/sharedStrings.xml><?xml version="1.0" encoding="utf-8"?>
<sst xmlns="http://schemas.openxmlformats.org/spreadsheetml/2006/main" count="373" uniqueCount="62">
  <si>
    <t>Год</t>
  </si>
  <si>
    <t>Сезон</t>
  </si>
  <si>
    <t>Площадь (тыс.га)</t>
  </si>
  <si>
    <t>Сева</t>
  </si>
  <si>
    <t>Уборки</t>
  </si>
  <si>
    <t>%</t>
  </si>
  <si>
    <t>2005/06</t>
  </si>
  <si>
    <t>2004/05</t>
  </si>
  <si>
    <t>2003/04</t>
  </si>
  <si>
    <t>2002/03</t>
  </si>
  <si>
    <t>2001/02</t>
  </si>
  <si>
    <t>2000/01</t>
  </si>
  <si>
    <t>начальные запасы</t>
  </si>
  <si>
    <t>урожай-ность</t>
  </si>
  <si>
    <t>пр-во</t>
  </si>
  <si>
    <t>импорт</t>
  </si>
  <si>
    <t>экспорт</t>
  </si>
  <si>
    <t>продоволь-ственное потребление</t>
  </si>
  <si>
    <t>потребле-ние на фураж</t>
  </si>
  <si>
    <t>конечные запасы</t>
  </si>
  <si>
    <t>баланс запасы / потребление</t>
  </si>
  <si>
    <t>тыс. тонн</t>
  </si>
  <si>
    <t>тонн/га</t>
  </si>
  <si>
    <t>предложе-ние ВСЕГО</t>
  </si>
  <si>
    <t>внутреннее потребле-ние ВСЕГО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</si>
  <si>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</si>
  <si>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</si>
  <si>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</si>
  <si>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</si>
  <si>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</si>
  <si>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</si>
  <si>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</si>
  <si>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</si>
  <si>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</si>
  <si>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</si>
  <si>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среднее                                              за последние пять сезонов</t>
  </si>
  <si>
    <t>БАЛАНС ПРОИЗВОДСТВА / ПОТРЕБЛЕНИЯ   МИР</t>
  </si>
  <si>
    <t>БАЛАНС ПРОИЗВОДСТВА / ПОТРЕБЛЕНИЯ РОССИЯ</t>
  </si>
  <si>
    <t>БАЛАНС ПРОИЗВОДСТВА / ПОТРЕБЛЕНИЯ КАНАДА</t>
  </si>
  <si>
    <t>БАЛАНС ПРОИЗВОДСТВА / ПОТРЕБЛЕНИЯ ЕС-25</t>
  </si>
  <si>
    <t>РОЖЬ</t>
  </si>
  <si>
    <t>БАЛАНС ПРОИЗВОДСТВА / ПОТРЕБЛЕНИЯ БЕЛАРУСЬ</t>
  </si>
  <si>
    <t>БАЛАНС ПРОИЗВОДСТВА / ПОТРЕБЛЕНИЯ УКРАИНА</t>
  </si>
  <si>
    <t>2006/07</t>
  </si>
  <si>
    <t>2006/08</t>
  </si>
  <si>
    <t>2007/08</t>
  </si>
  <si>
    <t>2008/09</t>
  </si>
  <si>
    <t>2009/10</t>
  </si>
  <si>
    <t>2010/11</t>
  </si>
  <si>
    <t>2010/11 ± к 2009/10 в %</t>
  </si>
  <si>
    <t>2010/11 ± к средн.                                      за 5 сезонов в %</t>
  </si>
  <si>
    <t>2011/12</t>
  </si>
  <si>
    <t>2012/13</t>
  </si>
  <si>
    <t>Урожай-ность</t>
  </si>
  <si>
    <t>2013/14</t>
  </si>
  <si>
    <t>2014/15</t>
  </si>
  <si>
    <t>2015/16</t>
  </si>
  <si>
    <t>2016/17</t>
  </si>
  <si>
    <t>2017/18</t>
  </si>
  <si>
    <t>2018/19</t>
  </si>
  <si>
    <t>2019/20</t>
  </si>
  <si>
    <t>на 21 мая 2019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</si>
</sst>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%"/>
    <numFmt numFmtId="181" formatCode="0.0"/>
    <numFmt numFmtId="182" formatCode=";;;"/>
    <numFmt numFmtId="183" formatCode="0_)"/>
    <numFmt numFmtId="184" formatCode="#,##0.000"/>
    <numFmt numFmtId="185" formatCode="#,##0.0000"/>
    <numFmt numFmtId="186" formatCode="#,##0.0"/>
    <numFmt numFmtId="187" formatCode="#,##0.0_);\(#,##0.0\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_ ;[Red]\-0.0\ "/>
    <numFmt numFmtId="192" formatCode="[$€-2]\ ###,000_);[Red]\([$€-2]\ ###,000\)"/>
  </numFmts>
  <fonts count="2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2" fillId="20" borderId="10" xfId="0" applyFont="1" applyFill="1" applyBorder="1" applyAlignment="1">
      <alignment horizontal="center"/>
    </xf>
    <xf numFmtId="0" fontId="2" fillId="20" borderId="0" xfId="0" applyFont="1" applyFill="1" applyAlignment="1">
      <alignment horizontal="center"/>
    </xf>
    <xf numFmtId="0" fontId="2" fillId="2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/>
    </xf>
    <xf numFmtId="3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1" fontId="2" fillId="0" borderId="14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3" fontId="3" fillId="2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20" borderId="0" xfId="0" applyFont="1" applyFill="1" applyAlignment="1">
      <alignment horizontal="center"/>
    </xf>
    <xf numFmtId="3" fontId="3" fillId="20" borderId="16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>
      <alignment horizontal="center" vertical="center"/>
    </xf>
    <xf numFmtId="2" fontId="0" fillId="20" borderId="0" xfId="0" applyNumberFormat="1" applyFont="1" applyFill="1" applyAlignment="1">
      <alignment/>
    </xf>
    <xf numFmtId="191" fontId="0" fillId="20" borderId="0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 horizontal="center" vertical="center"/>
    </xf>
    <xf numFmtId="3" fontId="3" fillId="2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0" fillId="2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3" fontId="3" fillId="2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0" fillId="20" borderId="0" xfId="0" applyNumberFormat="1" applyFont="1" applyFill="1" applyBorder="1" applyAlignment="1">
      <alignment vertical="center"/>
    </xf>
    <xf numFmtId="0" fontId="2" fillId="20" borderId="0" xfId="0" applyFont="1" applyFill="1" applyBorder="1" applyAlignment="1">
      <alignment horizontal="center" vertical="center" wrapText="1"/>
    </xf>
    <xf numFmtId="4" fontId="0" fillId="2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22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2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475"/>
          <c:w val="0.9672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Мир!$G$2</c:f>
              <c:strCache>
                <c:ptCount val="1"/>
                <c:pt idx="0">
                  <c:v>пр-во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Мир!$A$16:$A$36</c:f>
              <c:numCache/>
            </c:numRef>
          </c:cat>
          <c:val>
            <c:numRef>
              <c:f>Мир!$G$16:$G$36</c:f>
              <c:numCache/>
            </c:numRef>
          </c:val>
          <c:smooth val="0"/>
        </c:ser>
        <c:ser>
          <c:idx val="1"/>
          <c:order val="1"/>
          <c:tx>
            <c:strRef>
              <c:f>Мир!$J$2</c:f>
              <c:strCache>
                <c:ptCount val="1"/>
                <c:pt idx="0">
                  <c:v>экспорт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Мир!$A$16:$A$36</c:f>
              <c:numCache/>
            </c:numRef>
          </c:cat>
          <c:val>
            <c:numRef>
              <c:f>Мир!$J$18:$J$36</c:f>
              <c:numCache/>
            </c:numRef>
          </c:val>
          <c:smooth val="0"/>
        </c:ser>
        <c:ser>
          <c:idx val="2"/>
          <c:order val="2"/>
          <c:tx>
            <c:strRef>
              <c:f>Мир!$M$2</c:f>
              <c:strCache>
                <c:ptCount val="1"/>
                <c:pt idx="0">
                  <c:v>внутреннее потребле-ние ВСЕГО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Мир!$A$16:$A$36</c:f>
              <c:numCache/>
            </c:numRef>
          </c:cat>
          <c:val>
            <c:numRef>
              <c:f>Мир!$M$18:$M$36</c:f>
              <c:numCache/>
            </c:numRef>
          </c:val>
          <c:smooth val="0"/>
        </c:ser>
        <c:ser>
          <c:idx val="3"/>
          <c:order val="3"/>
          <c:tx>
            <c:strRef>
              <c:f>Мир!$N$2</c:f>
              <c:strCache>
                <c:ptCount val="1"/>
                <c:pt idx="0">
                  <c:v>конечные запасы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Мир!$A$16:$A$36</c:f>
              <c:numCache/>
            </c:numRef>
          </c:cat>
          <c:val>
            <c:numRef>
              <c:f>Мир!$N$18:$N$36</c:f>
              <c:numCache/>
            </c:numRef>
          </c:val>
          <c:smooth val="0"/>
        </c:ser>
        <c:marker val="1"/>
        <c:axId val="30254905"/>
        <c:axId val="3858690"/>
      </c:lineChart>
      <c:catAx>
        <c:axId val="3025490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8690"/>
        <c:crosses val="autoZero"/>
        <c:auto val="1"/>
        <c:lblOffset val="100"/>
        <c:tickLblSkip val="1"/>
        <c:noMultiLvlLbl val="0"/>
      </c:catAx>
      <c:valAx>
        <c:axId val="385869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4905"/>
        <c:crossesAt val="1"/>
        <c:crossBetween val="between"/>
        <c:dispUnits/>
        <c:majorUnit val="5000"/>
      </c:valAx>
      <c:spPr>
        <a:gradFill rotWithShape="1">
          <a:gsLst>
            <a:gs pos="0">
              <a:srgbClr val="F0F0F0"/>
            </a:gs>
            <a:gs pos="50000">
              <a:srgbClr val="C0C0C0"/>
            </a:gs>
            <a:gs pos="100000">
              <a:srgbClr val="F0F0F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64"/>
          <c:w val="0.82125"/>
          <c:h val="0.02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0</xdr:row>
      <xdr:rowOff>19050</xdr:rowOff>
    </xdr:from>
    <xdr:to>
      <xdr:col>24</xdr:col>
      <xdr:colOff>485775</xdr:colOff>
      <xdr:row>35</xdr:row>
      <xdr:rowOff>133350</xdr:rowOff>
    </xdr:to>
    <xdr:graphicFrame>
      <xdr:nvGraphicFramePr>
        <xdr:cNvPr id="1" name="Chart 2"/>
        <xdr:cNvGraphicFramePr/>
      </xdr:nvGraphicFramePr>
      <xdr:xfrm>
        <a:off x="10010775" y="19050"/>
        <a:ext cx="588645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N2" sqref="N2"/>
    </sheetView>
  </sheetViews>
  <sheetFormatPr defaultColWidth="9.140625" defaultRowHeight="12.75"/>
  <cols>
    <col min="1" max="1" width="9.140625" style="5" customWidth="1"/>
    <col min="2" max="2" width="19.00390625" style="5" customWidth="1"/>
    <col min="3" max="3" width="11.28125" style="9" customWidth="1"/>
    <col min="4" max="4" width="0" style="9" hidden="1" customWidth="1"/>
    <col min="5" max="8" width="9.140625" style="9" customWidth="1"/>
    <col min="9" max="9" width="10.140625" style="9" customWidth="1"/>
    <col min="10" max="10" width="9.140625" style="9" customWidth="1"/>
    <col min="11" max="11" width="11.8515625" style="9" customWidth="1"/>
    <col min="12" max="12" width="9.7109375" style="9" customWidth="1"/>
    <col min="13" max="13" width="10.8515625" style="9" customWidth="1"/>
    <col min="14" max="14" width="9.140625" style="9" customWidth="1"/>
    <col min="15" max="15" width="12.00390625" style="22" customWidth="1"/>
    <col min="16" max="16384" width="9.140625" style="2" customWidth="1"/>
  </cols>
  <sheetData>
    <row r="1" spans="1:15" s="8" customFormat="1" ht="21" customHeight="1" thickBot="1">
      <c r="A1" s="55" t="s">
        <v>40</v>
      </c>
      <c r="B1" s="55"/>
      <c r="C1" s="46" t="s">
        <v>36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7" t="s">
        <v>61</v>
      </c>
      <c r="O1" s="47"/>
    </row>
    <row r="2" spans="1:15" s="7" customFormat="1" ht="35.25" thickTop="1">
      <c r="A2" s="12" t="s">
        <v>0</v>
      </c>
      <c r="B2" s="13" t="s">
        <v>1</v>
      </c>
      <c r="C2" s="14" t="s">
        <v>12</v>
      </c>
      <c r="D2" s="48" t="s">
        <v>2</v>
      </c>
      <c r="E2" s="48"/>
      <c r="F2" s="14" t="s">
        <v>53</v>
      </c>
      <c r="G2" s="15" t="s">
        <v>14</v>
      </c>
      <c r="H2" s="14" t="s">
        <v>15</v>
      </c>
      <c r="I2" s="15" t="s">
        <v>23</v>
      </c>
      <c r="J2" s="14" t="s">
        <v>16</v>
      </c>
      <c r="K2" s="15" t="s">
        <v>17</v>
      </c>
      <c r="L2" s="14" t="s">
        <v>18</v>
      </c>
      <c r="M2" s="15" t="s">
        <v>24</v>
      </c>
      <c r="N2" s="14" t="s">
        <v>19</v>
      </c>
      <c r="O2" s="19" t="s">
        <v>20</v>
      </c>
    </row>
    <row r="3" spans="1:15" ht="11.25">
      <c r="A3" s="16"/>
      <c r="B3" s="3"/>
      <c r="C3" s="10" t="s">
        <v>21</v>
      </c>
      <c r="D3" s="4" t="s">
        <v>3</v>
      </c>
      <c r="E3" s="4" t="s">
        <v>4</v>
      </c>
      <c r="F3" s="10" t="s">
        <v>22</v>
      </c>
      <c r="G3" s="4" t="s">
        <v>21</v>
      </c>
      <c r="H3" s="10" t="s">
        <v>21</v>
      </c>
      <c r="I3" s="4" t="s">
        <v>21</v>
      </c>
      <c r="J3" s="10" t="s">
        <v>21</v>
      </c>
      <c r="K3" s="4" t="s">
        <v>21</v>
      </c>
      <c r="L3" s="10" t="s">
        <v>21</v>
      </c>
      <c r="M3" s="4" t="s">
        <v>21</v>
      </c>
      <c r="N3" s="10" t="s">
        <v>21</v>
      </c>
      <c r="O3" s="20" t="s">
        <v>5</v>
      </c>
    </row>
    <row r="4" spans="1:15" s="1" customFormat="1" ht="19.5" customHeight="1">
      <c r="A4" s="51" t="s">
        <v>49</v>
      </c>
      <c r="B4" s="52"/>
      <c r="C4" s="32">
        <f>(C16/C17*100)-100</f>
        <v>14.285714285714278</v>
      </c>
      <c r="D4" s="32" t="e">
        <f aca="true" t="shared" si="0" ref="D4:N4">(D16/D17*100)-100</f>
        <v>#DIV/0!</v>
      </c>
      <c r="E4" s="33">
        <f t="shared" si="0"/>
        <v>-24.004390090937605</v>
      </c>
      <c r="F4" s="32">
        <f t="shared" si="0"/>
        <v>-14.340708932506061</v>
      </c>
      <c r="G4" s="33">
        <f t="shared" si="0"/>
        <v>-34.90269930947896</v>
      </c>
      <c r="H4" s="32">
        <f t="shared" si="0"/>
        <v>84.67741935483869</v>
      </c>
      <c r="I4" s="33">
        <f t="shared" si="0"/>
        <v>-27.49084792717919</v>
      </c>
      <c r="J4" s="32">
        <f t="shared" si="0"/>
        <v>54.71698113207549</v>
      </c>
      <c r="K4" s="33">
        <f t="shared" si="0"/>
        <v>-22.273961971284436</v>
      </c>
      <c r="L4" s="32">
        <f t="shared" si="0"/>
        <v>-33.75533637568084</v>
      </c>
      <c r="M4" s="33">
        <f t="shared" si="0"/>
        <v>-26.83468802993977</v>
      </c>
      <c r="N4" s="32">
        <f t="shared" si="0"/>
        <v>-40.85867620751341</v>
      </c>
      <c r="O4" s="30"/>
    </row>
    <row r="5" spans="1:15" s="1" customFormat="1" ht="27.75" customHeight="1">
      <c r="A5" s="53" t="s">
        <v>50</v>
      </c>
      <c r="B5" s="54"/>
      <c r="C5" s="32">
        <f>(C16/C6*100)-100</f>
        <v>34.489402697495194</v>
      </c>
      <c r="D5" s="32" t="e">
        <f aca="true" t="shared" si="1" ref="D5:N5">(D16/D6*100)-100</f>
        <v>#DIV/0!</v>
      </c>
      <c r="E5" s="33">
        <f t="shared" si="1"/>
        <v>-22.569411163295953</v>
      </c>
      <c r="F5" s="32">
        <f t="shared" si="1"/>
        <v>-3.0368456546098344</v>
      </c>
      <c r="G5" s="33">
        <f t="shared" si="1"/>
        <v>-25.035816148153984</v>
      </c>
      <c r="H5" s="32">
        <f t="shared" si="1"/>
        <v>19.64472309299896</v>
      </c>
      <c r="I5" s="33">
        <f t="shared" si="1"/>
        <v>-17.076841259603754</v>
      </c>
      <c r="J5" s="32">
        <f t="shared" si="1"/>
        <v>36.81868743047829</v>
      </c>
      <c r="K5" s="33">
        <f t="shared" si="1"/>
        <v>-19.97123279461414</v>
      </c>
      <c r="L5" s="32">
        <f t="shared" si="1"/>
        <v>-16.728349370836412</v>
      </c>
      <c r="M5" s="33">
        <f>(M16/M6*100)-100</f>
        <v>-18.834412340905843</v>
      </c>
      <c r="N5" s="32">
        <f t="shared" si="1"/>
        <v>-13.018311934329617</v>
      </c>
      <c r="O5" s="30"/>
    </row>
    <row r="6" spans="1:15" s="1" customFormat="1" ht="39.75" customHeight="1" thickBot="1">
      <c r="A6" s="49" t="s">
        <v>35</v>
      </c>
      <c r="B6" s="50"/>
      <c r="C6" s="27">
        <f>AVERAGE(C17:C21)</f>
        <v>2076</v>
      </c>
      <c r="D6" s="27" t="e">
        <f aca="true" t="shared" si="2" ref="D6:N6">AVERAGE(D17:D21)</f>
        <v>#DIV/0!</v>
      </c>
      <c r="E6" s="28">
        <f t="shared" si="2"/>
        <v>6259.8</v>
      </c>
      <c r="F6" s="27">
        <f t="shared" si="2"/>
        <v>2.427122445710082</v>
      </c>
      <c r="G6" s="28">
        <f t="shared" si="2"/>
        <v>15216.6</v>
      </c>
      <c r="H6" s="27">
        <f t="shared" si="2"/>
        <v>382.8</v>
      </c>
      <c r="I6" s="28">
        <f t="shared" si="2"/>
        <v>17675.4</v>
      </c>
      <c r="J6" s="27">
        <f t="shared" si="2"/>
        <v>359.6</v>
      </c>
      <c r="K6" s="28">
        <f t="shared" si="2"/>
        <v>10011.4</v>
      </c>
      <c r="L6" s="27">
        <f t="shared" si="2"/>
        <v>5404</v>
      </c>
      <c r="M6" s="28">
        <f t="shared" si="2"/>
        <v>15415.4</v>
      </c>
      <c r="N6" s="27">
        <f t="shared" si="2"/>
        <v>1900.4</v>
      </c>
      <c r="O6" s="29"/>
    </row>
    <row r="7" spans="1:15" s="1" customFormat="1" ht="15.75" customHeight="1" thickTop="1">
      <c r="A7" s="43">
        <v>2019</v>
      </c>
      <c r="B7" s="38" t="s">
        <v>60</v>
      </c>
      <c r="C7" s="39">
        <v>850</v>
      </c>
      <c r="D7" s="39"/>
      <c r="E7" s="41">
        <v>3814</v>
      </c>
      <c r="F7" s="39">
        <f>G7/E7</f>
        <v>3.100419507079182</v>
      </c>
      <c r="G7" s="41">
        <v>11825</v>
      </c>
      <c r="H7" s="39">
        <v>562</v>
      </c>
      <c r="I7" s="41">
        <f>C7+G7+H7</f>
        <v>13237</v>
      </c>
      <c r="J7" s="39">
        <v>635</v>
      </c>
      <c r="K7" s="18">
        <f aca="true" t="shared" si="3" ref="K7:K13">M7-L7</f>
        <v>6710</v>
      </c>
      <c r="L7" s="39">
        <v>4978</v>
      </c>
      <c r="M7" s="41">
        <v>11688</v>
      </c>
      <c r="N7" s="39">
        <f>I7-J7-M7</f>
        <v>914</v>
      </c>
      <c r="O7" s="45">
        <f>N7/(M7+J7)*100</f>
        <v>7.41702507506289</v>
      </c>
    </row>
    <row r="8" spans="1:15" s="1" customFormat="1" ht="15.75" customHeight="1">
      <c r="A8" s="43">
        <v>2018</v>
      </c>
      <c r="B8" s="38" t="s">
        <v>59</v>
      </c>
      <c r="C8" s="39">
        <v>1219</v>
      </c>
      <c r="D8" s="39"/>
      <c r="E8" s="41">
        <v>3737</v>
      </c>
      <c r="F8" s="39">
        <f>G8/E8</f>
        <v>2.730800107037731</v>
      </c>
      <c r="G8" s="41">
        <v>10205</v>
      </c>
      <c r="H8" s="39">
        <v>695</v>
      </c>
      <c r="I8" s="41">
        <f>C8+G8+H8</f>
        <v>12119</v>
      </c>
      <c r="J8" s="39">
        <v>770</v>
      </c>
      <c r="K8" s="18">
        <f t="shared" si="3"/>
        <v>6604</v>
      </c>
      <c r="L8" s="39">
        <v>3895</v>
      </c>
      <c r="M8" s="41">
        <v>10499</v>
      </c>
      <c r="N8" s="39">
        <f>I8-J8-M8</f>
        <v>850</v>
      </c>
      <c r="O8" s="45">
        <f>N8/(M8+J8)*100</f>
        <v>7.542816576448665</v>
      </c>
    </row>
    <row r="9" spans="1:15" s="1" customFormat="1" ht="19.5" customHeight="1">
      <c r="A9" s="43">
        <v>2017</v>
      </c>
      <c r="B9" s="38" t="s">
        <v>58</v>
      </c>
      <c r="C9" s="39">
        <v>1430</v>
      </c>
      <c r="D9" s="39"/>
      <c r="E9" s="41">
        <v>4117</v>
      </c>
      <c r="F9" s="39">
        <f aca="true" t="shared" si="4" ref="F9:F14">G9/E9</f>
        <v>3.036191401505951</v>
      </c>
      <c r="G9" s="41">
        <v>12500</v>
      </c>
      <c r="H9" s="39">
        <v>314</v>
      </c>
      <c r="I9" s="41">
        <f aca="true" t="shared" si="5" ref="I9:I14">C9+G9+H9</f>
        <v>14244</v>
      </c>
      <c r="J9" s="39">
        <v>335</v>
      </c>
      <c r="K9" s="18">
        <f t="shared" si="3"/>
        <v>7536</v>
      </c>
      <c r="L9" s="39">
        <v>5230</v>
      </c>
      <c r="M9" s="41">
        <v>12766</v>
      </c>
      <c r="N9" s="39">
        <f aca="true" t="shared" si="6" ref="N9:N14">I9-J9-M9</f>
        <v>1143</v>
      </c>
      <c r="O9" s="45">
        <f>N9/(M9+J9)*100</f>
        <v>8.724524845431647</v>
      </c>
    </row>
    <row r="10" spans="1:15" s="1" customFormat="1" ht="19.5" customHeight="1">
      <c r="A10" s="43">
        <v>2016</v>
      </c>
      <c r="B10" s="38" t="s">
        <v>57</v>
      </c>
      <c r="C10" s="39">
        <v>1496</v>
      </c>
      <c r="D10" s="39"/>
      <c r="E10" s="41">
        <v>4135</v>
      </c>
      <c r="F10" s="39">
        <f t="shared" si="4"/>
        <v>3.0004836759371223</v>
      </c>
      <c r="G10" s="41">
        <v>12407</v>
      </c>
      <c r="H10" s="39">
        <v>225</v>
      </c>
      <c r="I10" s="41">
        <f t="shared" si="5"/>
        <v>14128</v>
      </c>
      <c r="J10" s="39">
        <v>246</v>
      </c>
      <c r="K10" s="18">
        <f t="shared" si="3"/>
        <v>7505</v>
      </c>
      <c r="L10" s="39">
        <v>4947</v>
      </c>
      <c r="M10" s="41">
        <v>12452</v>
      </c>
      <c r="N10" s="39">
        <f t="shared" si="6"/>
        <v>1430</v>
      </c>
      <c r="O10" s="45">
        <f>N10/(M10+J10)*100</f>
        <v>11.261616002520082</v>
      </c>
    </row>
    <row r="11" spans="1:15" s="1" customFormat="1" ht="21" customHeight="1">
      <c r="A11" s="43">
        <v>2015</v>
      </c>
      <c r="B11" s="38" t="s">
        <v>56</v>
      </c>
      <c r="C11" s="39">
        <v>2000</v>
      </c>
      <c r="D11" s="39"/>
      <c r="E11" s="41">
        <v>4144</v>
      </c>
      <c r="F11" s="39">
        <f t="shared" si="4"/>
        <v>2.9370173745173744</v>
      </c>
      <c r="G11" s="41">
        <v>12171</v>
      </c>
      <c r="H11" s="39">
        <v>334</v>
      </c>
      <c r="I11" s="41">
        <f t="shared" si="5"/>
        <v>14505</v>
      </c>
      <c r="J11" s="39">
        <v>353</v>
      </c>
      <c r="K11" s="18">
        <f t="shared" si="3"/>
        <v>7461</v>
      </c>
      <c r="L11" s="39">
        <v>5295</v>
      </c>
      <c r="M11" s="41">
        <v>12756</v>
      </c>
      <c r="N11" s="39">
        <f t="shared" si="6"/>
        <v>1396</v>
      </c>
      <c r="O11" s="45">
        <f>N11/(M11+J11)*100</f>
        <v>10.64917232435731</v>
      </c>
    </row>
    <row r="12" spans="1:15" s="1" customFormat="1" ht="24.75" customHeight="1">
      <c r="A12" s="43">
        <v>2014</v>
      </c>
      <c r="B12" s="38" t="s">
        <v>55</v>
      </c>
      <c r="C12" s="39">
        <v>1917</v>
      </c>
      <c r="D12" s="39"/>
      <c r="E12" s="40">
        <v>4973</v>
      </c>
      <c r="F12" s="42">
        <f t="shared" si="4"/>
        <v>2.9119243917152624</v>
      </c>
      <c r="G12" s="41">
        <v>14481</v>
      </c>
      <c r="H12" s="42">
        <v>408</v>
      </c>
      <c r="I12" s="41">
        <f t="shared" si="5"/>
        <v>16806</v>
      </c>
      <c r="J12" s="42">
        <v>417</v>
      </c>
      <c r="K12" s="18">
        <f t="shared" si="3"/>
        <v>8638</v>
      </c>
      <c r="L12" s="39">
        <v>6031</v>
      </c>
      <c r="M12" s="40">
        <v>14669</v>
      </c>
      <c r="N12" s="39">
        <f t="shared" si="6"/>
        <v>1720</v>
      </c>
      <c r="O12" s="45">
        <f>N12/(M12+J12)*100</f>
        <v>11.401299217817844</v>
      </c>
    </row>
    <row r="13" spans="1:15" s="1" customFormat="1" ht="13.5" customHeight="1">
      <c r="A13" s="43">
        <v>2013</v>
      </c>
      <c r="B13" s="38" t="s">
        <v>54</v>
      </c>
      <c r="C13" s="39">
        <v>1365</v>
      </c>
      <c r="D13" s="39"/>
      <c r="E13" s="40">
        <v>5456</v>
      </c>
      <c r="F13" s="42">
        <f t="shared" si="4"/>
        <v>2.8971774193548385</v>
      </c>
      <c r="G13" s="41">
        <v>15807</v>
      </c>
      <c r="H13" s="42">
        <v>418</v>
      </c>
      <c r="I13" s="41">
        <f t="shared" si="5"/>
        <v>17590</v>
      </c>
      <c r="J13" s="42">
        <v>423</v>
      </c>
      <c r="K13" s="18">
        <f t="shared" si="3"/>
        <v>9141</v>
      </c>
      <c r="L13" s="39">
        <v>6101</v>
      </c>
      <c r="M13" s="40">
        <v>15242</v>
      </c>
      <c r="N13" s="39">
        <f t="shared" si="6"/>
        <v>1925</v>
      </c>
      <c r="O13" s="45">
        <f aca="true" t="shared" si="7" ref="O13:O19">N13/(M13+J13)*100</f>
        <v>12.288541334184487</v>
      </c>
    </row>
    <row r="14" spans="1:15" s="1" customFormat="1" ht="15.75" customHeight="1">
      <c r="A14" s="43">
        <v>2012</v>
      </c>
      <c r="B14" s="38" t="s">
        <v>52</v>
      </c>
      <c r="C14" s="39">
        <v>1184</v>
      </c>
      <c r="D14" s="39"/>
      <c r="E14" s="40">
        <v>5030</v>
      </c>
      <c r="F14" s="44">
        <f t="shared" si="4"/>
        <v>2.737574552683897</v>
      </c>
      <c r="G14" s="41">
        <v>13770</v>
      </c>
      <c r="H14" s="42">
        <v>455</v>
      </c>
      <c r="I14" s="41">
        <f t="shared" si="5"/>
        <v>15409</v>
      </c>
      <c r="J14" s="42">
        <v>489</v>
      </c>
      <c r="K14" s="18">
        <f>M14-L14</f>
        <v>7972</v>
      </c>
      <c r="L14" s="39">
        <v>5586</v>
      </c>
      <c r="M14" s="40">
        <v>13558</v>
      </c>
      <c r="N14" s="39">
        <f t="shared" si="6"/>
        <v>1362</v>
      </c>
      <c r="O14" s="21">
        <f t="shared" si="7"/>
        <v>9.696020502598419</v>
      </c>
    </row>
    <row r="15" spans="1:15" s="1" customFormat="1" ht="15" customHeight="1">
      <c r="A15" s="43">
        <v>2011</v>
      </c>
      <c r="B15" s="38" t="s">
        <v>51</v>
      </c>
      <c r="C15" s="39">
        <v>1653</v>
      </c>
      <c r="D15" s="39"/>
      <c r="E15" s="40">
        <v>4875</v>
      </c>
      <c r="F15" s="44">
        <f aca="true" t="shared" si="8" ref="F15:F21">G15/E15</f>
        <v>2.5124102564102566</v>
      </c>
      <c r="G15" s="41">
        <v>12248</v>
      </c>
      <c r="H15" s="42">
        <v>531</v>
      </c>
      <c r="I15" s="41">
        <f aca="true" t="shared" si="9" ref="I15:I21">C15+G15+H15</f>
        <v>14432</v>
      </c>
      <c r="J15" s="42">
        <v>505</v>
      </c>
      <c r="K15" s="18">
        <f aca="true" t="shared" si="10" ref="K15:K21">M15-L15</f>
        <v>8715</v>
      </c>
      <c r="L15" s="39">
        <v>4028</v>
      </c>
      <c r="M15" s="40">
        <v>12743</v>
      </c>
      <c r="N15" s="39">
        <f aca="true" t="shared" si="11" ref="N15:N21">I15-J15-M15</f>
        <v>1184</v>
      </c>
      <c r="O15" s="21">
        <f t="shared" si="7"/>
        <v>8.937198067632849</v>
      </c>
    </row>
    <row r="16" spans="1:15" s="1" customFormat="1" ht="13.5">
      <c r="A16" s="43">
        <v>2010</v>
      </c>
      <c r="B16" s="38" t="s">
        <v>48</v>
      </c>
      <c r="C16" s="39">
        <v>2792</v>
      </c>
      <c r="D16" s="40"/>
      <c r="E16" s="40">
        <v>4847</v>
      </c>
      <c r="F16" s="44">
        <f t="shared" si="8"/>
        <v>2.3534144831854755</v>
      </c>
      <c r="G16" s="41">
        <v>11407</v>
      </c>
      <c r="H16" s="42">
        <v>458</v>
      </c>
      <c r="I16" s="41">
        <f t="shared" si="9"/>
        <v>14657</v>
      </c>
      <c r="J16" s="42">
        <v>492</v>
      </c>
      <c r="K16" s="18">
        <f t="shared" si="10"/>
        <v>8012</v>
      </c>
      <c r="L16" s="39">
        <v>4500</v>
      </c>
      <c r="M16" s="40">
        <v>12512</v>
      </c>
      <c r="N16" s="39">
        <f t="shared" si="11"/>
        <v>1653</v>
      </c>
      <c r="O16" s="21">
        <f t="shared" si="7"/>
        <v>12.711473392802214</v>
      </c>
    </row>
    <row r="17" spans="1:15" s="1" customFormat="1" ht="13.5">
      <c r="A17" s="43">
        <v>2009</v>
      </c>
      <c r="B17" s="38" t="s">
        <v>47</v>
      </c>
      <c r="C17" s="39">
        <v>2443</v>
      </c>
      <c r="D17" s="40"/>
      <c r="E17" s="40">
        <v>6378</v>
      </c>
      <c r="F17" s="44">
        <f t="shared" si="8"/>
        <v>2.7474129821260584</v>
      </c>
      <c r="G17" s="41">
        <v>17523</v>
      </c>
      <c r="H17" s="42">
        <v>248</v>
      </c>
      <c r="I17" s="41">
        <f t="shared" si="9"/>
        <v>20214</v>
      </c>
      <c r="J17" s="42">
        <v>318</v>
      </c>
      <c r="K17" s="18">
        <f t="shared" si="10"/>
        <v>10308</v>
      </c>
      <c r="L17" s="39">
        <v>6793</v>
      </c>
      <c r="M17" s="40">
        <v>17101</v>
      </c>
      <c r="N17" s="39">
        <f t="shared" si="11"/>
        <v>2795</v>
      </c>
      <c r="O17" s="21">
        <f t="shared" si="7"/>
        <v>16.04569722716574</v>
      </c>
    </row>
    <row r="18" spans="1:18" ht="13.5">
      <c r="A18" s="11">
        <v>2008</v>
      </c>
      <c r="B18" s="5" t="s">
        <v>46</v>
      </c>
      <c r="C18" s="23">
        <v>1605</v>
      </c>
      <c r="D18" s="18"/>
      <c r="E18" s="18">
        <v>6462</v>
      </c>
      <c r="F18" s="31">
        <f t="shared" si="8"/>
        <v>2.680439492417208</v>
      </c>
      <c r="G18" s="24">
        <v>17321</v>
      </c>
      <c r="H18" s="17">
        <v>212</v>
      </c>
      <c r="I18" s="24">
        <f t="shared" si="9"/>
        <v>19138</v>
      </c>
      <c r="J18" s="17">
        <v>270</v>
      </c>
      <c r="K18" s="18">
        <f t="shared" si="10"/>
        <v>10405</v>
      </c>
      <c r="L18" s="23">
        <v>6010</v>
      </c>
      <c r="M18" s="18">
        <v>16415</v>
      </c>
      <c r="N18" s="23">
        <f t="shared" si="11"/>
        <v>2453</v>
      </c>
      <c r="O18" s="21">
        <f t="shared" si="7"/>
        <v>14.701827989211866</v>
      </c>
      <c r="P18" s="6"/>
      <c r="Q18" s="6"/>
      <c r="R18" s="6"/>
    </row>
    <row r="19" spans="1:18" ht="13.5">
      <c r="A19" s="11">
        <v>2007</v>
      </c>
      <c r="B19" s="5" t="s">
        <v>45</v>
      </c>
      <c r="C19" s="23">
        <v>1209</v>
      </c>
      <c r="D19" s="18"/>
      <c r="E19" s="18">
        <v>6085</v>
      </c>
      <c r="F19" s="31">
        <f t="shared" si="8"/>
        <v>2.3654889071487264</v>
      </c>
      <c r="G19" s="24">
        <v>14394</v>
      </c>
      <c r="H19" s="17">
        <v>415</v>
      </c>
      <c r="I19" s="24">
        <f t="shared" si="9"/>
        <v>16018</v>
      </c>
      <c r="J19" s="17">
        <v>470</v>
      </c>
      <c r="K19" s="18">
        <f t="shared" si="10"/>
        <v>9032</v>
      </c>
      <c r="L19" s="23">
        <v>4911</v>
      </c>
      <c r="M19" s="18">
        <v>13943</v>
      </c>
      <c r="N19" s="23">
        <f t="shared" si="11"/>
        <v>1605</v>
      </c>
      <c r="O19" s="21">
        <f t="shared" si="7"/>
        <v>11.135780198431972</v>
      </c>
      <c r="P19" s="6"/>
      <c r="Q19" s="6"/>
      <c r="R19" s="6"/>
    </row>
    <row r="20" spans="1:18" ht="13.5">
      <c r="A20" s="11">
        <v>2006</v>
      </c>
      <c r="B20" s="5" t="s">
        <v>43</v>
      </c>
      <c r="C20" s="23">
        <v>1209</v>
      </c>
      <c r="D20" s="18"/>
      <c r="E20" s="18">
        <v>5628</v>
      </c>
      <c r="F20" s="31">
        <f t="shared" si="8"/>
        <v>2.189587775408671</v>
      </c>
      <c r="G20" s="24">
        <v>12323</v>
      </c>
      <c r="H20" s="17">
        <v>415</v>
      </c>
      <c r="I20" s="24">
        <f t="shared" si="9"/>
        <v>13947</v>
      </c>
      <c r="J20" s="17">
        <v>270</v>
      </c>
      <c r="K20" s="18">
        <f t="shared" si="10"/>
        <v>9680</v>
      </c>
      <c r="L20" s="23">
        <v>4093</v>
      </c>
      <c r="M20" s="18">
        <v>13773</v>
      </c>
      <c r="N20" s="23">
        <f t="shared" si="11"/>
        <v>-96</v>
      </c>
      <c r="O20" s="21">
        <f>N20/M20*100</f>
        <v>-0.6970159006752342</v>
      </c>
      <c r="P20" s="6"/>
      <c r="Q20" s="6"/>
      <c r="R20" s="6"/>
    </row>
    <row r="21" spans="1:18" ht="13.5">
      <c r="A21" s="11">
        <v>2005</v>
      </c>
      <c r="B21" s="5" t="s">
        <v>6</v>
      </c>
      <c r="C21" s="23">
        <v>3914</v>
      </c>
      <c r="D21" s="18"/>
      <c r="E21" s="18">
        <v>6746</v>
      </c>
      <c r="F21" s="31">
        <f t="shared" si="8"/>
        <v>2.152683071449748</v>
      </c>
      <c r="G21" s="24">
        <v>14522</v>
      </c>
      <c r="H21" s="17">
        <v>624</v>
      </c>
      <c r="I21" s="24">
        <f t="shared" si="9"/>
        <v>19060</v>
      </c>
      <c r="J21" s="17">
        <v>470</v>
      </c>
      <c r="K21" s="18">
        <f t="shared" si="10"/>
        <v>10632</v>
      </c>
      <c r="L21" s="23">
        <v>5213</v>
      </c>
      <c r="M21" s="18">
        <v>15845</v>
      </c>
      <c r="N21" s="23">
        <f t="shared" si="11"/>
        <v>2745</v>
      </c>
      <c r="O21" s="21">
        <f>N21/M21*100</f>
        <v>17.324076995897762</v>
      </c>
      <c r="P21" s="6"/>
      <c r="Q21" s="6"/>
      <c r="R21" s="6"/>
    </row>
    <row r="22" spans="1:18" ht="13.5">
      <c r="A22" s="11">
        <v>2004</v>
      </c>
      <c r="B22" s="5" t="s">
        <v>7</v>
      </c>
      <c r="C22" s="23">
        <v>4547</v>
      </c>
      <c r="D22" s="18"/>
      <c r="E22" s="18">
        <v>6906</v>
      </c>
      <c r="F22" s="31">
        <f aca="true" t="shared" si="12" ref="F22:F36">G22/E22</f>
        <v>2.466261222125688</v>
      </c>
      <c r="G22" s="24">
        <v>17032</v>
      </c>
      <c r="H22" s="17">
        <v>782</v>
      </c>
      <c r="I22" s="24">
        <f aca="true" t="shared" si="13" ref="I22:I36">C22+G22+H22</f>
        <v>22361</v>
      </c>
      <c r="J22" s="17">
        <v>854</v>
      </c>
      <c r="K22" s="18">
        <f aca="true" t="shared" si="14" ref="K22:K36">M22-L22</f>
        <v>10464</v>
      </c>
      <c r="L22" s="23">
        <v>7129</v>
      </c>
      <c r="M22" s="18">
        <v>17593</v>
      </c>
      <c r="N22" s="23">
        <f aca="true" t="shared" si="15" ref="N22:N36">I22-J22-M22</f>
        <v>3914</v>
      </c>
      <c r="O22" s="21">
        <f aca="true" t="shared" si="16" ref="O22:O36">N22/M22*100</f>
        <v>22.24748479508896</v>
      </c>
      <c r="P22" s="6"/>
      <c r="Q22" s="6"/>
      <c r="R22" s="6"/>
    </row>
    <row r="23" spans="1:18" ht="13.5">
      <c r="A23" s="11">
        <v>2003</v>
      </c>
      <c r="B23" s="5" t="s">
        <v>8</v>
      </c>
      <c r="C23" s="23">
        <v>8562</v>
      </c>
      <c r="D23" s="18"/>
      <c r="E23" s="18">
        <v>6673</v>
      </c>
      <c r="F23" s="31">
        <f t="shared" si="12"/>
        <v>2.0954593136520305</v>
      </c>
      <c r="G23" s="24">
        <v>13983</v>
      </c>
      <c r="H23" s="17">
        <v>845</v>
      </c>
      <c r="I23" s="24">
        <f t="shared" si="13"/>
        <v>23390</v>
      </c>
      <c r="J23" s="17">
        <v>907</v>
      </c>
      <c r="K23" s="18">
        <f t="shared" si="14"/>
        <v>11316</v>
      </c>
      <c r="L23" s="23">
        <v>6620</v>
      </c>
      <c r="M23" s="18">
        <v>17936</v>
      </c>
      <c r="N23" s="23">
        <f t="shared" si="15"/>
        <v>4547</v>
      </c>
      <c r="O23" s="21">
        <f t="shared" si="16"/>
        <v>25.35124888492418</v>
      </c>
      <c r="P23" s="6"/>
      <c r="Q23" s="6"/>
      <c r="R23" s="6"/>
    </row>
    <row r="24" spans="1:18" ht="13.5">
      <c r="A24" s="11">
        <v>2002</v>
      </c>
      <c r="B24" s="5" t="s">
        <v>9</v>
      </c>
      <c r="C24" s="23">
        <v>7977</v>
      </c>
      <c r="D24" s="18"/>
      <c r="E24" s="18">
        <v>8689</v>
      </c>
      <c r="F24" s="31">
        <f t="shared" si="12"/>
        <v>2.337207964092531</v>
      </c>
      <c r="G24" s="24">
        <v>20308</v>
      </c>
      <c r="H24" s="17">
        <v>1356</v>
      </c>
      <c r="I24" s="24">
        <f t="shared" si="13"/>
        <v>29641</v>
      </c>
      <c r="J24" s="17">
        <v>1414</v>
      </c>
      <c r="K24" s="18">
        <f t="shared" si="14"/>
        <v>11534</v>
      </c>
      <c r="L24" s="23">
        <v>8131</v>
      </c>
      <c r="M24" s="18">
        <v>19665</v>
      </c>
      <c r="N24" s="23">
        <f t="shared" si="15"/>
        <v>8562</v>
      </c>
      <c r="O24" s="21">
        <f t="shared" si="16"/>
        <v>43.539282990083905</v>
      </c>
      <c r="P24" s="6"/>
      <c r="Q24" s="6"/>
      <c r="R24" s="6"/>
    </row>
    <row r="25" spans="1:18" ht="13.5">
      <c r="A25" s="11">
        <v>2001</v>
      </c>
      <c r="B25" s="5" t="s">
        <v>10</v>
      </c>
      <c r="C25" s="23">
        <v>5649</v>
      </c>
      <c r="D25" s="18"/>
      <c r="E25" s="18">
        <v>9422</v>
      </c>
      <c r="F25" s="31">
        <f t="shared" si="12"/>
        <v>2.394608363404797</v>
      </c>
      <c r="G25" s="24">
        <v>22562</v>
      </c>
      <c r="H25" s="17">
        <v>1056</v>
      </c>
      <c r="I25" s="24">
        <f t="shared" si="13"/>
        <v>29267</v>
      </c>
      <c r="J25" s="17">
        <v>1046</v>
      </c>
      <c r="K25" s="18">
        <f t="shared" si="14"/>
        <v>11940</v>
      </c>
      <c r="L25" s="23">
        <v>8304</v>
      </c>
      <c r="M25" s="18">
        <v>20244</v>
      </c>
      <c r="N25" s="23">
        <f t="shared" si="15"/>
        <v>7977</v>
      </c>
      <c r="O25" s="21">
        <f t="shared" si="16"/>
        <v>39.404267931238884</v>
      </c>
      <c r="P25" s="6"/>
      <c r="Q25" s="6"/>
      <c r="R25" s="6"/>
    </row>
    <row r="26" spans="1:18" ht="13.5">
      <c r="A26" s="11">
        <v>2000</v>
      </c>
      <c r="B26" s="5" t="s">
        <v>11</v>
      </c>
      <c r="C26" s="23">
        <v>5682</v>
      </c>
      <c r="D26" s="18"/>
      <c r="E26" s="18">
        <v>9239</v>
      </c>
      <c r="F26" s="31">
        <f t="shared" si="12"/>
        <v>2.063426777789804</v>
      </c>
      <c r="G26" s="24">
        <v>19064</v>
      </c>
      <c r="H26" s="17">
        <v>765</v>
      </c>
      <c r="I26" s="24">
        <f t="shared" si="13"/>
        <v>25511</v>
      </c>
      <c r="J26" s="17">
        <v>966</v>
      </c>
      <c r="K26" s="18">
        <f t="shared" si="14"/>
        <v>11181</v>
      </c>
      <c r="L26" s="23">
        <v>7715</v>
      </c>
      <c r="M26" s="18">
        <v>18896</v>
      </c>
      <c r="N26" s="23">
        <f t="shared" si="15"/>
        <v>5649</v>
      </c>
      <c r="O26" s="21">
        <f t="shared" si="16"/>
        <v>29.895215918712953</v>
      </c>
      <c r="P26" s="6"/>
      <c r="Q26" s="6"/>
      <c r="R26" s="6"/>
    </row>
    <row r="27" spans="1:15" ht="13.5">
      <c r="A27" s="26">
        <v>1999</v>
      </c>
      <c r="B27" s="25" t="s">
        <v>25</v>
      </c>
      <c r="C27" s="23">
        <v>6532</v>
      </c>
      <c r="D27" s="18"/>
      <c r="E27" s="18">
        <v>9113</v>
      </c>
      <c r="F27" s="31">
        <f>G27/E27</f>
        <v>2.1154394820585978</v>
      </c>
      <c r="G27" s="24">
        <v>19278</v>
      </c>
      <c r="H27" s="17">
        <v>1979</v>
      </c>
      <c r="I27" s="24">
        <f t="shared" si="13"/>
        <v>27789</v>
      </c>
      <c r="J27" s="17">
        <v>2096</v>
      </c>
      <c r="K27" s="18">
        <f t="shared" si="14"/>
        <v>11704</v>
      </c>
      <c r="L27" s="23">
        <v>8307</v>
      </c>
      <c r="M27" s="18">
        <v>20011</v>
      </c>
      <c r="N27" s="23">
        <f t="shared" si="15"/>
        <v>5682</v>
      </c>
      <c r="O27" s="21">
        <f t="shared" si="16"/>
        <v>28.394383089300884</v>
      </c>
    </row>
    <row r="28" spans="1:15" ht="13.5">
      <c r="A28" s="26">
        <v>1998</v>
      </c>
      <c r="B28" s="25" t="s">
        <v>26</v>
      </c>
      <c r="C28" s="23">
        <v>6709</v>
      </c>
      <c r="D28" s="18"/>
      <c r="E28" s="18">
        <v>10190</v>
      </c>
      <c r="F28" s="31">
        <f t="shared" si="12"/>
        <v>1.9699705593719332</v>
      </c>
      <c r="G28" s="24">
        <v>20074</v>
      </c>
      <c r="H28" s="17">
        <v>1470</v>
      </c>
      <c r="I28" s="24">
        <f t="shared" si="13"/>
        <v>28253</v>
      </c>
      <c r="J28" s="17">
        <v>1443</v>
      </c>
      <c r="K28" s="18">
        <f t="shared" si="14"/>
        <v>12012</v>
      </c>
      <c r="L28" s="23">
        <v>8266</v>
      </c>
      <c r="M28" s="18">
        <v>20278</v>
      </c>
      <c r="N28" s="23">
        <f t="shared" si="15"/>
        <v>6532</v>
      </c>
      <c r="O28" s="21">
        <f t="shared" si="16"/>
        <v>32.2122497287701</v>
      </c>
    </row>
    <row r="29" spans="1:15" ht="13.5">
      <c r="A29" s="26">
        <v>1997</v>
      </c>
      <c r="B29" s="25" t="s">
        <v>27</v>
      </c>
      <c r="C29" s="23">
        <v>3198</v>
      </c>
      <c r="D29" s="18"/>
      <c r="E29" s="18">
        <v>10332</v>
      </c>
      <c r="F29" s="31">
        <f>G29/E29</f>
        <v>2.3349787069299266</v>
      </c>
      <c r="G29" s="24">
        <v>24125</v>
      </c>
      <c r="H29" s="17">
        <v>676</v>
      </c>
      <c r="I29" s="24">
        <f t="shared" si="13"/>
        <v>27999</v>
      </c>
      <c r="J29" s="17">
        <v>651</v>
      </c>
      <c r="K29" s="18">
        <f t="shared" si="14"/>
        <v>13506</v>
      </c>
      <c r="L29" s="23">
        <v>7133</v>
      </c>
      <c r="M29" s="18">
        <v>20639</v>
      </c>
      <c r="N29" s="23">
        <f t="shared" si="15"/>
        <v>6709</v>
      </c>
      <c r="O29" s="21">
        <f t="shared" si="16"/>
        <v>32.506419884684334</v>
      </c>
    </row>
    <row r="30" spans="1:15" ht="13.5">
      <c r="A30" s="26">
        <v>1996</v>
      </c>
      <c r="B30" s="25" t="s">
        <v>28</v>
      </c>
      <c r="C30" s="23">
        <v>3060</v>
      </c>
      <c r="D30" s="18"/>
      <c r="E30" s="18">
        <v>10516</v>
      </c>
      <c r="F30" s="31">
        <f t="shared" si="12"/>
        <v>2.0959490300494483</v>
      </c>
      <c r="G30" s="24">
        <v>22041</v>
      </c>
      <c r="H30" s="17">
        <v>1262</v>
      </c>
      <c r="I30" s="24">
        <f t="shared" si="13"/>
        <v>26363</v>
      </c>
      <c r="J30" s="17">
        <v>1388</v>
      </c>
      <c r="K30" s="18">
        <f t="shared" si="14"/>
        <v>13048</v>
      </c>
      <c r="L30" s="23">
        <v>8729</v>
      </c>
      <c r="M30" s="18">
        <v>21777</v>
      </c>
      <c r="N30" s="23">
        <f t="shared" si="15"/>
        <v>3198</v>
      </c>
      <c r="O30" s="21">
        <f t="shared" si="16"/>
        <v>14.685218349634935</v>
      </c>
    </row>
    <row r="31" spans="1:15" ht="13.5">
      <c r="A31" s="26">
        <v>1995</v>
      </c>
      <c r="B31" s="25" t="s">
        <v>29</v>
      </c>
      <c r="C31" s="23">
        <v>5079</v>
      </c>
      <c r="D31" s="18"/>
      <c r="E31" s="18">
        <v>9944</v>
      </c>
      <c r="F31" s="31">
        <f t="shared" si="12"/>
        <v>2.205450522928399</v>
      </c>
      <c r="G31" s="24">
        <v>21931</v>
      </c>
      <c r="H31" s="17">
        <v>1742</v>
      </c>
      <c r="I31" s="24">
        <f t="shared" si="13"/>
        <v>28752</v>
      </c>
      <c r="J31" s="17">
        <v>2241</v>
      </c>
      <c r="K31" s="18">
        <f t="shared" si="14"/>
        <v>12939</v>
      </c>
      <c r="L31" s="23">
        <v>10512</v>
      </c>
      <c r="M31" s="18">
        <v>23451</v>
      </c>
      <c r="N31" s="23">
        <f t="shared" si="15"/>
        <v>3060</v>
      </c>
      <c r="O31" s="21">
        <f t="shared" si="16"/>
        <v>13.048484073173853</v>
      </c>
    </row>
    <row r="32" spans="1:15" ht="13.5">
      <c r="A32" s="26">
        <v>1994</v>
      </c>
      <c r="B32" s="25" t="s">
        <v>30</v>
      </c>
      <c r="C32" s="23">
        <v>7832</v>
      </c>
      <c r="D32" s="18"/>
      <c r="E32" s="18">
        <v>10415</v>
      </c>
      <c r="F32" s="31">
        <f t="shared" si="12"/>
        <v>2.070667306769083</v>
      </c>
      <c r="G32" s="24">
        <v>21566</v>
      </c>
      <c r="H32" s="17">
        <v>2319</v>
      </c>
      <c r="I32" s="24">
        <f t="shared" si="13"/>
        <v>31717</v>
      </c>
      <c r="J32" s="17">
        <v>2227</v>
      </c>
      <c r="K32" s="18">
        <f t="shared" si="14"/>
        <v>13645</v>
      </c>
      <c r="L32" s="23">
        <v>10766</v>
      </c>
      <c r="M32" s="18">
        <v>24411</v>
      </c>
      <c r="N32" s="23">
        <f t="shared" si="15"/>
        <v>5079</v>
      </c>
      <c r="O32" s="21">
        <f t="shared" si="16"/>
        <v>20.806193928966447</v>
      </c>
    </row>
    <row r="33" spans="1:15" ht="13.5">
      <c r="A33" s="26">
        <v>1993</v>
      </c>
      <c r="B33" s="25" t="s">
        <v>31</v>
      </c>
      <c r="C33" s="23">
        <v>8043</v>
      </c>
      <c r="D33" s="18"/>
      <c r="E33" s="18">
        <v>12869</v>
      </c>
      <c r="F33" s="31">
        <f t="shared" si="12"/>
        <v>2.0209029450617764</v>
      </c>
      <c r="G33" s="24">
        <v>26007</v>
      </c>
      <c r="H33" s="17">
        <v>1072</v>
      </c>
      <c r="I33" s="24">
        <f t="shared" si="13"/>
        <v>35122</v>
      </c>
      <c r="J33" s="17">
        <v>1246</v>
      </c>
      <c r="K33" s="18">
        <f t="shared" si="14"/>
        <v>13533</v>
      </c>
      <c r="L33" s="23">
        <v>12511</v>
      </c>
      <c r="M33" s="18">
        <v>26044</v>
      </c>
      <c r="N33" s="23">
        <f t="shared" si="15"/>
        <v>7832</v>
      </c>
      <c r="O33" s="21">
        <f t="shared" si="16"/>
        <v>30.072185532176317</v>
      </c>
    </row>
    <row r="34" spans="1:15" ht="13.5">
      <c r="A34" s="26">
        <v>1992</v>
      </c>
      <c r="B34" s="25" t="s">
        <v>32</v>
      </c>
      <c r="C34" s="23">
        <v>8660</v>
      </c>
      <c r="D34" s="18"/>
      <c r="E34" s="18">
        <v>14111</v>
      </c>
      <c r="F34" s="31">
        <f t="shared" si="12"/>
        <v>2.0323860817801713</v>
      </c>
      <c r="G34" s="24">
        <v>28679</v>
      </c>
      <c r="H34" s="17">
        <v>2329</v>
      </c>
      <c r="I34" s="24">
        <f t="shared" si="13"/>
        <v>39668</v>
      </c>
      <c r="J34" s="17">
        <v>2712</v>
      </c>
      <c r="K34" s="18">
        <f t="shared" si="14"/>
        <v>13467</v>
      </c>
      <c r="L34" s="23">
        <v>15446</v>
      </c>
      <c r="M34" s="18">
        <v>28913</v>
      </c>
      <c r="N34" s="23">
        <f t="shared" si="15"/>
        <v>8043</v>
      </c>
      <c r="O34" s="21">
        <f t="shared" si="16"/>
        <v>27.817936568325667</v>
      </c>
    </row>
    <row r="35" spans="1:15" ht="13.5">
      <c r="A35" s="26">
        <v>1991</v>
      </c>
      <c r="B35" s="25" t="s">
        <v>33</v>
      </c>
      <c r="C35" s="23">
        <v>9569</v>
      </c>
      <c r="D35" s="18"/>
      <c r="E35" s="18">
        <v>13133</v>
      </c>
      <c r="F35" s="31">
        <f t="shared" si="12"/>
        <v>2.082692454123201</v>
      </c>
      <c r="G35" s="24">
        <v>27352</v>
      </c>
      <c r="H35" s="17">
        <v>2630</v>
      </c>
      <c r="I35" s="24">
        <f t="shared" si="13"/>
        <v>39551</v>
      </c>
      <c r="J35" s="17">
        <v>1945</v>
      </c>
      <c r="K35" s="18">
        <f t="shared" si="14"/>
        <v>14383</v>
      </c>
      <c r="L35" s="23">
        <v>14560</v>
      </c>
      <c r="M35" s="18">
        <v>28943</v>
      </c>
      <c r="N35" s="23">
        <f t="shared" si="15"/>
        <v>8663</v>
      </c>
      <c r="O35" s="21">
        <f t="shared" si="16"/>
        <v>29.931244169574683</v>
      </c>
    </row>
    <row r="36" spans="1:15" ht="13.5">
      <c r="A36" s="26">
        <v>1990</v>
      </c>
      <c r="B36" s="25" t="s">
        <v>34</v>
      </c>
      <c r="C36" s="23">
        <v>6575</v>
      </c>
      <c r="D36" s="18"/>
      <c r="E36" s="18">
        <v>15879</v>
      </c>
      <c r="F36" s="31">
        <f t="shared" si="12"/>
        <v>2.3185339127149063</v>
      </c>
      <c r="G36" s="24">
        <v>36816</v>
      </c>
      <c r="H36" s="17">
        <v>1338</v>
      </c>
      <c r="I36" s="24">
        <f t="shared" si="13"/>
        <v>44729</v>
      </c>
      <c r="J36" s="17">
        <v>1458</v>
      </c>
      <c r="K36" s="18">
        <f t="shared" si="14"/>
        <v>14509</v>
      </c>
      <c r="L36" s="23">
        <v>19193</v>
      </c>
      <c r="M36" s="18">
        <v>33702</v>
      </c>
      <c r="N36" s="23">
        <f t="shared" si="15"/>
        <v>9569</v>
      </c>
      <c r="O36" s="21">
        <f t="shared" si="16"/>
        <v>28.392973710759005</v>
      </c>
    </row>
  </sheetData>
  <sheetProtection/>
  <mergeCells count="7">
    <mergeCell ref="C1:M1"/>
    <mergeCell ref="N1:O1"/>
    <mergeCell ref="D2:E2"/>
    <mergeCell ref="A6:B6"/>
    <mergeCell ref="A4:B4"/>
    <mergeCell ref="A5:B5"/>
    <mergeCell ref="A1: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9.140625" style="5" customWidth="1"/>
    <col min="2" max="2" width="19.00390625" style="5" customWidth="1"/>
    <col min="3" max="3" width="11.28125" style="9" customWidth="1"/>
    <col min="4" max="4" width="0" style="9" hidden="1" customWidth="1"/>
    <col min="5" max="8" width="9.140625" style="9" customWidth="1"/>
    <col min="9" max="9" width="10.140625" style="9" customWidth="1"/>
    <col min="10" max="10" width="9.140625" style="9" customWidth="1"/>
    <col min="11" max="11" width="11.8515625" style="9" customWidth="1"/>
    <col min="12" max="12" width="9.7109375" style="9" customWidth="1"/>
    <col min="13" max="13" width="10.8515625" style="9" customWidth="1"/>
    <col min="14" max="14" width="9.140625" style="9" customWidth="1"/>
    <col min="15" max="15" width="12.00390625" style="22" customWidth="1"/>
    <col min="16" max="16384" width="9.140625" style="2" customWidth="1"/>
  </cols>
  <sheetData>
    <row r="1" spans="1:15" s="8" customFormat="1" ht="21" customHeight="1" thickBot="1">
      <c r="A1" s="55" t="s">
        <v>40</v>
      </c>
      <c r="B1" s="55"/>
      <c r="C1" s="46" t="s">
        <v>39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7" t="str">
        <f>Мир!N1</f>
        <v>на 21 мая 2019</v>
      </c>
      <c r="O1" s="47"/>
    </row>
    <row r="2" spans="1:15" s="7" customFormat="1" ht="35.25" thickTop="1">
      <c r="A2" s="12" t="s">
        <v>0</v>
      </c>
      <c r="B2" s="13" t="s">
        <v>1</v>
      </c>
      <c r="C2" s="14" t="s">
        <v>12</v>
      </c>
      <c r="D2" s="56" t="s">
        <v>2</v>
      </c>
      <c r="E2" s="57"/>
      <c r="F2" s="14" t="s">
        <v>13</v>
      </c>
      <c r="G2" s="15" t="s">
        <v>14</v>
      </c>
      <c r="H2" s="14" t="s">
        <v>15</v>
      </c>
      <c r="I2" s="15" t="s">
        <v>23</v>
      </c>
      <c r="J2" s="14" t="s">
        <v>16</v>
      </c>
      <c r="K2" s="15" t="s">
        <v>17</v>
      </c>
      <c r="L2" s="14" t="s">
        <v>18</v>
      </c>
      <c r="M2" s="15" t="s">
        <v>24</v>
      </c>
      <c r="N2" s="14" t="s">
        <v>19</v>
      </c>
      <c r="O2" s="19" t="s">
        <v>20</v>
      </c>
    </row>
    <row r="3" spans="1:15" ht="11.25">
      <c r="A3" s="16"/>
      <c r="B3" s="3"/>
      <c r="C3" s="10" t="s">
        <v>21</v>
      </c>
      <c r="D3" s="4" t="s">
        <v>3</v>
      </c>
      <c r="E3" s="4" t="s">
        <v>4</v>
      </c>
      <c r="F3" s="10" t="s">
        <v>22</v>
      </c>
      <c r="G3" s="4" t="s">
        <v>21</v>
      </c>
      <c r="H3" s="10" t="s">
        <v>21</v>
      </c>
      <c r="I3" s="4" t="s">
        <v>21</v>
      </c>
      <c r="J3" s="10" t="s">
        <v>21</v>
      </c>
      <c r="K3" s="4" t="s">
        <v>21</v>
      </c>
      <c r="L3" s="10" t="s">
        <v>21</v>
      </c>
      <c r="M3" s="4" t="s">
        <v>21</v>
      </c>
      <c r="N3" s="10" t="s">
        <v>21</v>
      </c>
      <c r="O3" s="20" t="s">
        <v>5</v>
      </c>
    </row>
    <row r="4" spans="1:15" s="1" customFormat="1" ht="19.5" customHeight="1">
      <c r="A4" s="51" t="s">
        <v>49</v>
      </c>
      <c r="B4" s="52"/>
      <c r="C4" s="32">
        <f>(C16/C17*100)-100</f>
        <v>21.34831460674158</v>
      </c>
      <c r="D4" s="32" t="e">
        <f aca="true" t="shared" si="0" ref="D4:N4">(D16/D17*100)-100</f>
        <v>#DIV/0!</v>
      </c>
      <c r="E4" s="33">
        <f t="shared" si="0"/>
        <v>-17.101035344519815</v>
      </c>
      <c r="F4" s="32">
        <f t="shared" si="0"/>
        <v>-8.17086528688263</v>
      </c>
      <c r="G4" s="33">
        <f t="shared" si="0"/>
        <v>-23.87459807073955</v>
      </c>
      <c r="H4" s="32" t="e">
        <f t="shared" si="0"/>
        <v>#DIV/0!</v>
      </c>
      <c r="I4" s="33">
        <f t="shared" si="0"/>
        <v>-18.02918424753868</v>
      </c>
      <c r="J4" s="32">
        <f t="shared" si="0"/>
        <v>9.09090909090908</v>
      </c>
      <c r="K4" s="33">
        <f t="shared" si="0"/>
        <v>-5.200000000000003</v>
      </c>
      <c r="L4" s="32">
        <f t="shared" si="0"/>
        <v>-22.895833333333343</v>
      </c>
      <c r="M4" s="33">
        <f t="shared" si="0"/>
        <v>-14.094240837696333</v>
      </c>
      <c r="N4" s="32">
        <f t="shared" si="0"/>
        <v>-41.34337000579039</v>
      </c>
      <c r="O4" s="30"/>
    </row>
    <row r="5" spans="1:15" s="1" customFormat="1" ht="27.75" customHeight="1">
      <c r="A5" s="53" t="s">
        <v>50</v>
      </c>
      <c r="B5" s="54"/>
      <c r="C5" s="32">
        <f>(C16/C6*100)-100</f>
        <v>6.838135278842586</v>
      </c>
      <c r="D5" s="32" t="e">
        <f aca="true" t="shared" si="1" ref="D5:N5">(D16/D6*100)-100</f>
        <v>#DIV/0!</v>
      </c>
      <c r="E5" s="33">
        <f t="shared" si="1"/>
        <v>-2.8289253431536707</v>
      </c>
      <c r="F5" s="32">
        <f t="shared" si="1"/>
        <v>-8.006150631295228</v>
      </c>
      <c r="G5" s="33">
        <f t="shared" si="1"/>
        <v>-7.883857789018052</v>
      </c>
      <c r="H5" s="32">
        <f t="shared" si="1"/>
        <v>-25.531914893617028</v>
      </c>
      <c r="I5" s="33">
        <f t="shared" si="1"/>
        <v>-5.521783181357648</v>
      </c>
      <c r="J5" s="32">
        <f t="shared" si="1"/>
        <v>-49.626865671641795</v>
      </c>
      <c r="K5" s="33">
        <f t="shared" si="1"/>
        <v>-4.069024286322957</v>
      </c>
      <c r="L5" s="32">
        <f t="shared" si="1"/>
        <v>1.9559228650137754</v>
      </c>
      <c r="M5" s="33">
        <f t="shared" si="1"/>
        <v>-1.4416146083613626</v>
      </c>
      <c r="N5" s="32">
        <f t="shared" si="1"/>
        <v>-23.92610393511565</v>
      </c>
      <c r="O5" s="30"/>
    </row>
    <row r="6" spans="1:15" s="1" customFormat="1" ht="39.75" customHeight="1" thickBot="1">
      <c r="A6" s="49" t="s">
        <v>35</v>
      </c>
      <c r="B6" s="50"/>
      <c r="C6" s="27">
        <f>AVERAGE(C17:C21)</f>
        <v>1617.4</v>
      </c>
      <c r="D6" s="27" t="e">
        <f aca="true" t="shared" si="2" ref="D6:N6">AVERAGE(D17:D21)</f>
        <v>#DIV/0!</v>
      </c>
      <c r="E6" s="28">
        <f t="shared" si="2"/>
        <v>2389.6</v>
      </c>
      <c r="F6" s="27">
        <f t="shared" si="2"/>
        <v>3.546655115988744</v>
      </c>
      <c r="G6" s="28">
        <f t="shared" si="2"/>
        <v>8224.4</v>
      </c>
      <c r="H6" s="27">
        <f t="shared" si="2"/>
        <v>28.2</v>
      </c>
      <c r="I6" s="28">
        <f t="shared" si="2"/>
        <v>9870</v>
      </c>
      <c r="J6" s="27">
        <f t="shared" si="2"/>
        <v>214.4</v>
      </c>
      <c r="K6" s="28">
        <f t="shared" si="2"/>
        <v>4694</v>
      </c>
      <c r="L6" s="27">
        <f t="shared" si="2"/>
        <v>3630</v>
      </c>
      <c r="M6" s="28">
        <f t="shared" si="2"/>
        <v>8324</v>
      </c>
      <c r="N6" s="27">
        <f t="shared" si="2"/>
        <v>1331.6</v>
      </c>
      <c r="O6" s="29"/>
    </row>
    <row r="7" spans="1:15" s="1" customFormat="1" ht="18" customHeight="1" thickTop="1">
      <c r="A7" s="43">
        <v>2019</v>
      </c>
      <c r="B7" s="38" t="s">
        <v>60</v>
      </c>
      <c r="C7" s="39">
        <v>523</v>
      </c>
      <c r="D7" s="39"/>
      <c r="E7" s="41">
        <v>1950</v>
      </c>
      <c r="F7" s="39">
        <f>G7/E7</f>
        <v>3.8974358974358974</v>
      </c>
      <c r="G7" s="41">
        <v>7600</v>
      </c>
      <c r="H7" s="39">
        <v>200</v>
      </c>
      <c r="I7" s="41">
        <f>C7+G7+H7</f>
        <v>8323</v>
      </c>
      <c r="J7" s="39">
        <v>200</v>
      </c>
      <c r="K7" s="40">
        <f>M7-L7</f>
        <v>4000</v>
      </c>
      <c r="L7" s="39">
        <v>3550</v>
      </c>
      <c r="M7" s="41">
        <v>7550</v>
      </c>
      <c r="N7" s="39">
        <f>I7-J7-M7</f>
        <v>573</v>
      </c>
      <c r="O7" s="45">
        <f>N7/(M7+J7)*100</f>
        <v>7.393548387096774</v>
      </c>
    </row>
    <row r="8" spans="1:15" s="1" customFormat="1" ht="18" customHeight="1">
      <c r="A8" s="43">
        <v>2018</v>
      </c>
      <c r="B8" s="38" t="s">
        <v>59</v>
      </c>
      <c r="C8" s="39">
        <v>667</v>
      </c>
      <c r="D8" s="39"/>
      <c r="E8" s="41">
        <v>1925</v>
      </c>
      <c r="F8" s="39">
        <f>G8/E8</f>
        <v>3.24987012987013</v>
      </c>
      <c r="G8" s="41">
        <v>6256</v>
      </c>
      <c r="H8" s="39">
        <v>300</v>
      </c>
      <c r="I8" s="41">
        <f>C8+G8+H8</f>
        <v>7223</v>
      </c>
      <c r="J8" s="39">
        <v>200</v>
      </c>
      <c r="K8" s="40">
        <f>M8-L8</f>
        <v>3000</v>
      </c>
      <c r="L8" s="39">
        <v>3500</v>
      </c>
      <c r="M8" s="41">
        <v>6500</v>
      </c>
      <c r="N8" s="39">
        <f>I8-J8-M8</f>
        <v>523</v>
      </c>
      <c r="O8" s="45">
        <f>N8/(M8+J8)*100</f>
        <v>7.8059701492537314</v>
      </c>
    </row>
    <row r="9" spans="1:15" s="1" customFormat="1" ht="23.25" customHeight="1">
      <c r="A9" s="43">
        <v>2017</v>
      </c>
      <c r="B9" s="38" t="s">
        <v>58</v>
      </c>
      <c r="C9" s="39">
        <v>817</v>
      </c>
      <c r="D9" s="39"/>
      <c r="E9" s="41">
        <v>1963</v>
      </c>
      <c r="F9" s="39">
        <f aca="true" t="shared" si="3" ref="F9:F14">G9/E9</f>
        <v>3.812531839021905</v>
      </c>
      <c r="G9" s="41">
        <v>7484</v>
      </c>
      <c r="H9" s="39">
        <v>50</v>
      </c>
      <c r="I9" s="41">
        <f>C9+G9+H9</f>
        <v>8351</v>
      </c>
      <c r="J9" s="39">
        <v>100</v>
      </c>
      <c r="K9" s="40">
        <f>M9-L9</f>
        <v>3700</v>
      </c>
      <c r="L9" s="39">
        <v>3900</v>
      </c>
      <c r="M9" s="41">
        <v>7600</v>
      </c>
      <c r="N9" s="39">
        <f>I9-J9-M9</f>
        <v>651</v>
      </c>
      <c r="O9" s="45">
        <f aca="true" t="shared" si="4" ref="O9:O14">N9/(M9+J9)*100</f>
        <v>8.454545454545455</v>
      </c>
    </row>
    <row r="10" spans="1:15" s="1" customFormat="1" ht="23.25" customHeight="1">
      <c r="A10" s="43">
        <v>2016</v>
      </c>
      <c r="B10" s="38" t="s">
        <v>57</v>
      </c>
      <c r="C10" s="39">
        <v>1084</v>
      </c>
      <c r="D10" s="39"/>
      <c r="E10" s="41">
        <v>1900</v>
      </c>
      <c r="F10" s="39">
        <f t="shared" si="3"/>
        <v>3.9436842105263157</v>
      </c>
      <c r="G10" s="41">
        <v>7493</v>
      </c>
      <c r="H10" s="39">
        <v>16</v>
      </c>
      <c r="I10" s="41">
        <v>8593</v>
      </c>
      <c r="J10" s="39">
        <v>76</v>
      </c>
      <c r="K10" s="40">
        <f>M10-L10</f>
        <v>3800</v>
      </c>
      <c r="L10" s="39">
        <v>3900</v>
      </c>
      <c r="M10" s="41">
        <v>7700</v>
      </c>
      <c r="N10" s="39">
        <f>I10-J10-M10</f>
        <v>817</v>
      </c>
      <c r="O10" s="45">
        <f t="shared" si="4"/>
        <v>10.506687242798355</v>
      </c>
    </row>
    <row r="11" spans="1:15" s="1" customFormat="1" ht="18.75" customHeight="1">
      <c r="A11" s="43">
        <v>2015</v>
      </c>
      <c r="B11" s="38" t="s">
        <v>56</v>
      </c>
      <c r="C11" s="39">
        <v>1386</v>
      </c>
      <c r="D11" s="39"/>
      <c r="E11" s="41">
        <v>1955</v>
      </c>
      <c r="F11" s="39">
        <f t="shared" si="3"/>
        <v>4.00613810741688</v>
      </c>
      <c r="G11" s="41">
        <v>7832</v>
      </c>
      <c r="H11" s="39">
        <v>51</v>
      </c>
      <c r="I11" s="41">
        <f>C11+G11+H11</f>
        <v>9269</v>
      </c>
      <c r="J11" s="39">
        <v>161</v>
      </c>
      <c r="K11" s="40">
        <f>M11-L11</f>
        <v>4000</v>
      </c>
      <c r="L11" s="39">
        <v>4100</v>
      </c>
      <c r="M11" s="41">
        <v>8100</v>
      </c>
      <c r="N11" s="39">
        <f>I11-J11-M11</f>
        <v>1008</v>
      </c>
      <c r="O11" s="45">
        <f t="shared" si="4"/>
        <v>12.201912601379979</v>
      </c>
    </row>
    <row r="12" spans="1:15" s="1" customFormat="1" ht="24.75" customHeight="1">
      <c r="A12" s="43">
        <v>2014</v>
      </c>
      <c r="B12" s="38" t="s">
        <v>55</v>
      </c>
      <c r="C12" s="39">
        <v>1204</v>
      </c>
      <c r="D12" s="39"/>
      <c r="E12" s="40">
        <v>2113</v>
      </c>
      <c r="F12" s="42">
        <f t="shared" si="3"/>
        <v>4.196876478939896</v>
      </c>
      <c r="G12" s="41">
        <v>8868</v>
      </c>
      <c r="H12" s="42">
        <v>102</v>
      </c>
      <c r="I12" s="41">
        <f>C12+G12+H12</f>
        <v>10174</v>
      </c>
      <c r="J12" s="42">
        <v>184</v>
      </c>
      <c r="K12" s="40">
        <f>M12-L12</f>
        <v>4400</v>
      </c>
      <c r="L12" s="39">
        <v>4500</v>
      </c>
      <c r="M12" s="40">
        <v>8900</v>
      </c>
      <c r="N12" s="39">
        <f>I12-J12-M12</f>
        <v>1090</v>
      </c>
      <c r="O12" s="45">
        <f t="shared" si="4"/>
        <v>11.999119330691325</v>
      </c>
    </row>
    <row r="13" spans="1:15" s="1" customFormat="1" ht="17.25" customHeight="1">
      <c r="A13" s="43">
        <v>2013</v>
      </c>
      <c r="B13" s="38" t="s">
        <v>54</v>
      </c>
      <c r="C13" s="39">
        <v>795</v>
      </c>
      <c r="D13" s="39"/>
      <c r="E13" s="40">
        <v>2578</v>
      </c>
      <c r="F13" s="42">
        <f t="shared" si="3"/>
        <v>3.9410395655546937</v>
      </c>
      <c r="G13" s="41">
        <v>10160</v>
      </c>
      <c r="H13" s="42">
        <v>77</v>
      </c>
      <c r="I13" s="41">
        <f aca="true" t="shared" si="5" ref="I13:I21">C13+G13+H13</f>
        <v>11032</v>
      </c>
      <c r="J13" s="42">
        <v>169</v>
      </c>
      <c r="K13" s="40">
        <f>M13-L13</f>
        <v>4750</v>
      </c>
      <c r="L13" s="39">
        <v>4900</v>
      </c>
      <c r="M13" s="40">
        <v>9650</v>
      </c>
      <c r="N13" s="39">
        <f>I13-J13-M13</f>
        <v>1213</v>
      </c>
      <c r="O13" s="45">
        <f t="shared" si="4"/>
        <v>12.353600162949384</v>
      </c>
    </row>
    <row r="14" spans="1:15" s="1" customFormat="1" ht="15" customHeight="1">
      <c r="A14" s="43">
        <v>2012</v>
      </c>
      <c r="B14" s="38" t="s">
        <v>52</v>
      </c>
      <c r="C14" s="39">
        <v>745</v>
      </c>
      <c r="D14" s="39"/>
      <c r="E14" s="40">
        <v>2375</v>
      </c>
      <c r="F14" s="44">
        <f t="shared" si="3"/>
        <v>3.689263157894737</v>
      </c>
      <c r="G14" s="41">
        <v>8762</v>
      </c>
      <c r="H14" s="42">
        <v>98</v>
      </c>
      <c r="I14" s="41">
        <f t="shared" si="5"/>
        <v>9605</v>
      </c>
      <c r="J14" s="42">
        <v>113</v>
      </c>
      <c r="K14" s="18">
        <f>M14-L14</f>
        <v>4300</v>
      </c>
      <c r="L14" s="39">
        <v>4400</v>
      </c>
      <c r="M14" s="40">
        <v>8700</v>
      </c>
      <c r="N14" s="39">
        <f aca="true" t="shared" si="6" ref="N14:N21">I14-J14-M14</f>
        <v>792</v>
      </c>
      <c r="O14" s="21">
        <f t="shared" si="4"/>
        <v>8.98672415749461</v>
      </c>
    </row>
    <row r="15" spans="1:15" s="1" customFormat="1" ht="17.25" customHeight="1">
      <c r="A15" s="43">
        <v>2011</v>
      </c>
      <c r="B15" s="38" t="s">
        <v>51</v>
      </c>
      <c r="C15" s="39">
        <v>1013</v>
      </c>
      <c r="D15" s="39"/>
      <c r="E15" s="40">
        <v>2259</v>
      </c>
      <c r="F15" s="44">
        <f aca="true" t="shared" si="7" ref="F15:F21">G15/E15</f>
        <v>3.054448871181939</v>
      </c>
      <c r="G15" s="41">
        <v>6900</v>
      </c>
      <c r="H15" s="42">
        <v>290</v>
      </c>
      <c r="I15" s="41">
        <f t="shared" si="5"/>
        <v>8203</v>
      </c>
      <c r="J15" s="42">
        <v>58</v>
      </c>
      <c r="K15" s="18">
        <f>M15-L15</f>
        <v>4300</v>
      </c>
      <c r="L15" s="39">
        <v>3100</v>
      </c>
      <c r="M15" s="40">
        <v>7400</v>
      </c>
      <c r="N15" s="39">
        <f t="shared" si="6"/>
        <v>745</v>
      </c>
      <c r="O15" s="21">
        <f aca="true" t="shared" si="8" ref="O15:O21">N15/(M15+J15)*100</f>
        <v>9.989273263609547</v>
      </c>
    </row>
    <row r="16" spans="1:15" s="1" customFormat="1" ht="13.5">
      <c r="A16" s="43">
        <v>2010</v>
      </c>
      <c r="B16" s="38" t="s">
        <v>48</v>
      </c>
      <c r="C16" s="39">
        <v>1728</v>
      </c>
      <c r="D16" s="40"/>
      <c r="E16" s="40">
        <v>2322</v>
      </c>
      <c r="F16" s="44">
        <f t="shared" si="7"/>
        <v>3.2627045650301465</v>
      </c>
      <c r="G16" s="41">
        <v>7576</v>
      </c>
      <c r="H16" s="42">
        <v>21</v>
      </c>
      <c r="I16" s="41">
        <f>C16+G16+H16</f>
        <v>9325</v>
      </c>
      <c r="J16" s="42">
        <v>108</v>
      </c>
      <c r="K16" s="18">
        <f aca="true" t="shared" si="9" ref="K16:K21">M16-L16</f>
        <v>4503</v>
      </c>
      <c r="L16" s="39">
        <v>3701</v>
      </c>
      <c r="M16" s="40">
        <v>8204</v>
      </c>
      <c r="N16" s="39">
        <f t="shared" si="6"/>
        <v>1013</v>
      </c>
      <c r="O16" s="21">
        <f t="shared" si="8"/>
        <v>12.187199230028874</v>
      </c>
    </row>
    <row r="17" spans="1:15" s="1" customFormat="1" ht="13.5">
      <c r="A17" s="43">
        <v>2009</v>
      </c>
      <c r="B17" s="38" t="s">
        <v>47</v>
      </c>
      <c r="C17" s="39">
        <v>1424</v>
      </c>
      <c r="D17" s="40"/>
      <c r="E17" s="40">
        <v>2801</v>
      </c>
      <c r="F17" s="44">
        <f t="shared" si="7"/>
        <v>3.553016779721528</v>
      </c>
      <c r="G17" s="41">
        <v>9952</v>
      </c>
      <c r="H17" s="42">
        <v>0</v>
      </c>
      <c r="I17" s="41">
        <f t="shared" si="5"/>
        <v>11376</v>
      </c>
      <c r="J17" s="42">
        <v>99</v>
      </c>
      <c r="K17" s="18">
        <f>M17-L17</f>
        <v>4750</v>
      </c>
      <c r="L17" s="39">
        <v>4800</v>
      </c>
      <c r="M17" s="40">
        <v>9550</v>
      </c>
      <c r="N17" s="39">
        <f>I17-J17-M17</f>
        <v>1727</v>
      </c>
      <c r="O17" s="21">
        <f t="shared" si="8"/>
        <v>17.89822779562649</v>
      </c>
    </row>
    <row r="18" spans="1:18" ht="13.5">
      <c r="A18" s="11">
        <v>2008</v>
      </c>
      <c r="B18" s="5" t="s">
        <v>46</v>
      </c>
      <c r="C18" s="34">
        <v>1017</v>
      </c>
      <c r="D18" s="18"/>
      <c r="E18" s="35">
        <v>1743</v>
      </c>
      <c r="F18" s="31">
        <f t="shared" si="7"/>
        <v>5.313826735513483</v>
      </c>
      <c r="G18" s="36">
        <v>9262</v>
      </c>
      <c r="H18" s="37">
        <v>9</v>
      </c>
      <c r="I18" s="24">
        <f t="shared" si="5"/>
        <v>10288</v>
      </c>
      <c r="J18" s="37">
        <v>114</v>
      </c>
      <c r="K18" s="18">
        <f t="shared" si="9"/>
        <v>4900</v>
      </c>
      <c r="L18" s="34">
        <v>3850</v>
      </c>
      <c r="M18" s="35">
        <v>8750</v>
      </c>
      <c r="N18" s="23">
        <f t="shared" si="6"/>
        <v>1424</v>
      </c>
      <c r="O18" s="21">
        <f t="shared" si="8"/>
        <v>16.064981949458485</v>
      </c>
      <c r="P18" s="6"/>
      <c r="Q18" s="6"/>
      <c r="R18" s="6"/>
    </row>
    <row r="19" spans="1:18" ht="13.5">
      <c r="A19" s="11">
        <v>2007</v>
      </c>
      <c r="B19" s="5" t="s">
        <v>45</v>
      </c>
      <c r="C19" s="34">
        <v>616</v>
      </c>
      <c r="D19" s="18"/>
      <c r="E19" s="35">
        <v>2580</v>
      </c>
      <c r="F19" s="31">
        <f t="shared" si="7"/>
        <v>2.976356589147287</v>
      </c>
      <c r="G19" s="36">
        <v>7679</v>
      </c>
      <c r="H19" s="37">
        <v>98</v>
      </c>
      <c r="I19" s="24">
        <f t="shared" si="5"/>
        <v>8393</v>
      </c>
      <c r="J19" s="37">
        <v>76</v>
      </c>
      <c r="K19" s="18">
        <f t="shared" si="9"/>
        <v>4100</v>
      </c>
      <c r="L19" s="34">
        <v>3200</v>
      </c>
      <c r="M19" s="35">
        <v>7300</v>
      </c>
      <c r="N19" s="23">
        <f t="shared" si="6"/>
        <v>1017</v>
      </c>
      <c r="O19" s="21">
        <f t="shared" si="8"/>
        <v>13.787960954446854</v>
      </c>
      <c r="P19" s="6"/>
      <c r="Q19" s="6"/>
      <c r="R19" s="6"/>
    </row>
    <row r="20" spans="1:18" ht="13.5">
      <c r="A20" s="11">
        <v>2006</v>
      </c>
      <c r="B20" s="5" t="s">
        <v>43</v>
      </c>
      <c r="C20" s="34">
        <v>1874</v>
      </c>
      <c r="D20" s="18"/>
      <c r="E20" s="35">
        <v>2335</v>
      </c>
      <c r="F20" s="31">
        <f t="shared" si="7"/>
        <v>2.8012847965738756</v>
      </c>
      <c r="G20" s="36">
        <v>6541</v>
      </c>
      <c r="H20" s="37">
        <v>25</v>
      </c>
      <c r="I20" s="24">
        <f t="shared" si="5"/>
        <v>8440</v>
      </c>
      <c r="J20" s="37">
        <v>424</v>
      </c>
      <c r="K20" s="18">
        <f t="shared" si="9"/>
        <v>4700</v>
      </c>
      <c r="L20" s="34">
        <v>2700</v>
      </c>
      <c r="M20" s="35">
        <v>7400</v>
      </c>
      <c r="N20" s="23">
        <f t="shared" si="6"/>
        <v>616</v>
      </c>
      <c r="O20" s="21">
        <f t="shared" si="8"/>
        <v>7.8732106339468295</v>
      </c>
      <c r="P20" s="6"/>
      <c r="Q20" s="6"/>
      <c r="R20" s="6"/>
    </row>
    <row r="21" spans="1:18" ht="13.5">
      <c r="A21" s="11">
        <v>2005</v>
      </c>
      <c r="B21" s="5" t="s">
        <v>6</v>
      </c>
      <c r="C21" s="34">
        <v>3156</v>
      </c>
      <c r="D21" s="18"/>
      <c r="E21" s="35">
        <v>2489</v>
      </c>
      <c r="F21" s="31">
        <f t="shared" si="7"/>
        <v>3.0887906789875452</v>
      </c>
      <c r="G21" s="36">
        <v>7688</v>
      </c>
      <c r="H21" s="37">
        <v>9</v>
      </c>
      <c r="I21" s="24">
        <f t="shared" si="5"/>
        <v>10853</v>
      </c>
      <c r="J21" s="37">
        <v>359</v>
      </c>
      <c r="K21" s="18">
        <f t="shared" si="9"/>
        <v>5020</v>
      </c>
      <c r="L21" s="34">
        <v>3600</v>
      </c>
      <c r="M21" s="35">
        <v>8620</v>
      </c>
      <c r="N21" s="23">
        <f t="shared" si="6"/>
        <v>1874</v>
      </c>
      <c r="O21" s="21">
        <f t="shared" si="8"/>
        <v>20.870921037977503</v>
      </c>
      <c r="P21" s="6"/>
      <c r="Q21" s="6"/>
      <c r="R21" s="6"/>
    </row>
    <row r="22" spans="1:18" ht="13.5">
      <c r="A22" s="11">
        <v>2004</v>
      </c>
      <c r="B22" s="5" t="s">
        <v>7</v>
      </c>
      <c r="C22" s="34">
        <v>3834</v>
      </c>
      <c r="D22" s="18"/>
      <c r="E22" s="35">
        <v>2780</v>
      </c>
      <c r="F22" s="31">
        <f aca="true" t="shared" si="10" ref="F22:F36">G22/E22</f>
        <v>3.608273381294964</v>
      </c>
      <c r="G22" s="36">
        <v>10031</v>
      </c>
      <c r="H22" s="37">
        <v>0</v>
      </c>
      <c r="I22" s="24">
        <f aca="true" t="shared" si="11" ref="I22:I36">C22+G22+H22</f>
        <v>13865</v>
      </c>
      <c r="J22" s="37">
        <v>574</v>
      </c>
      <c r="K22" s="18">
        <f aca="true" t="shared" si="12" ref="K22:K36">M22-L22</f>
        <v>4795</v>
      </c>
      <c r="L22" s="34">
        <v>5340</v>
      </c>
      <c r="M22" s="35">
        <v>10135</v>
      </c>
      <c r="N22" s="23">
        <f aca="true" t="shared" si="13" ref="N22:N36">I22-J22-M22</f>
        <v>3156</v>
      </c>
      <c r="O22" s="21">
        <f aca="true" t="shared" si="14" ref="O22:O35">N22/(M22+J22)*100</f>
        <v>29.47053879914091</v>
      </c>
      <c r="P22" s="6"/>
      <c r="Q22" s="6"/>
      <c r="R22" s="6"/>
    </row>
    <row r="23" spans="1:18" ht="13.5">
      <c r="A23" s="11">
        <v>2003</v>
      </c>
      <c r="B23" s="5" t="s">
        <v>8</v>
      </c>
      <c r="C23" s="34">
        <v>6177</v>
      </c>
      <c r="D23" s="18"/>
      <c r="E23" s="35">
        <v>2601</v>
      </c>
      <c r="F23" s="31">
        <f t="shared" si="10"/>
        <v>2.6805074971164937</v>
      </c>
      <c r="G23" s="36">
        <v>6972</v>
      </c>
      <c r="H23" s="37">
        <v>99</v>
      </c>
      <c r="I23" s="24">
        <f t="shared" si="11"/>
        <v>13248</v>
      </c>
      <c r="J23" s="37">
        <v>506</v>
      </c>
      <c r="K23" s="18">
        <f t="shared" si="12"/>
        <v>4520</v>
      </c>
      <c r="L23" s="34">
        <v>4388</v>
      </c>
      <c r="M23" s="35">
        <v>8908</v>
      </c>
      <c r="N23" s="23">
        <f t="shared" si="13"/>
        <v>3834</v>
      </c>
      <c r="O23" s="21">
        <f t="shared" si="14"/>
        <v>40.72657743785851</v>
      </c>
      <c r="P23" s="6"/>
      <c r="Q23" s="6"/>
      <c r="R23" s="6"/>
    </row>
    <row r="24" spans="1:18" ht="13.5">
      <c r="A24" s="11">
        <v>2002</v>
      </c>
      <c r="B24" s="5" t="s">
        <v>9</v>
      </c>
      <c r="C24" s="34">
        <v>6532</v>
      </c>
      <c r="D24" s="18"/>
      <c r="E24" s="35">
        <v>2925</v>
      </c>
      <c r="F24" s="31">
        <f t="shared" si="10"/>
        <v>3.164102564102564</v>
      </c>
      <c r="G24" s="36">
        <v>9255</v>
      </c>
      <c r="H24" s="37">
        <v>436</v>
      </c>
      <c r="I24" s="24">
        <f t="shared" si="11"/>
        <v>16223</v>
      </c>
      <c r="J24" s="37">
        <v>669</v>
      </c>
      <c r="K24" s="18">
        <f t="shared" si="12"/>
        <v>4402</v>
      </c>
      <c r="L24" s="34">
        <v>4975</v>
      </c>
      <c r="M24" s="35">
        <v>9377</v>
      </c>
      <c r="N24" s="23">
        <f t="shared" si="13"/>
        <v>6177</v>
      </c>
      <c r="O24" s="21">
        <f t="shared" si="14"/>
        <v>61.48715906828589</v>
      </c>
      <c r="P24" s="6"/>
      <c r="Q24" s="6"/>
      <c r="R24" s="6"/>
    </row>
    <row r="25" spans="1:18" ht="12.75" customHeight="1">
      <c r="A25" s="11">
        <v>2001</v>
      </c>
      <c r="B25" s="5" t="s">
        <v>10</v>
      </c>
      <c r="C25" s="34">
        <v>5107</v>
      </c>
      <c r="D25" s="18"/>
      <c r="E25" s="35">
        <v>3567</v>
      </c>
      <c r="F25" s="31">
        <f t="shared" si="10"/>
        <v>3.3518362769834593</v>
      </c>
      <c r="G25" s="36">
        <v>11956</v>
      </c>
      <c r="H25" s="37">
        <v>307</v>
      </c>
      <c r="I25" s="24">
        <f t="shared" si="11"/>
        <v>17370</v>
      </c>
      <c r="J25" s="37">
        <v>647</v>
      </c>
      <c r="K25" s="18">
        <f t="shared" si="12"/>
        <v>4746</v>
      </c>
      <c r="L25" s="34">
        <v>5445</v>
      </c>
      <c r="M25" s="35">
        <v>10191</v>
      </c>
      <c r="N25" s="23">
        <f t="shared" si="13"/>
        <v>6532</v>
      </c>
      <c r="O25" s="21">
        <f t="shared" si="14"/>
        <v>60.26942240265731</v>
      </c>
      <c r="P25" s="6"/>
      <c r="Q25" s="6"/>
      <c r="R25" s="6"/>
    </row>
    <row r="26" spans="1:18" ht="13.5" customHeight="1">
      <c r="A26" s="11">
        <v>2000</v>
      </c>
      <c r="B26" s="5" t="s">
        <v>11</v>
      </c>
      <c r="C26" s="34">
        <v>5131</v>
      </c>
      <c r="D26" s="18"/>
      <c r="E26" s="35">
        <v>3742</v>
      </c>
      <c r="F26" s="31">
        <f t="shared" si="10"/>
        <v>2.7439871726349545</v>
      </c>
      <c r="G26" s="36">
        <v>10268</v>
      </c>
      <c r="H26" s="37">
        <v>2</v>
      </c>
      <c r="I26" s="24">
        <f t="shared" si="11"/>
        <v>15401</v>
      </c>
      <c r="J26" s="37">
        <v>814</v>
      </c>
      <c r="K26" s="18">
        <f t="shared" si="12"/>
        <v>4329</v>
      </c>
      <c r="L26" s="34">
        <v>5151</v>
      </c>
      <c r="M26" s="35">
        <v>9480</v>
      </c>
      <c r="N26" s="23">
        <f t="shared" si="13"/>
        <v>5107</v>
      </c>
      <c r="O26" s="21">
        <f t="shared" si="14"/>
        <v>49.611424130561495</v>
      </c>
      <c r="P26" s="6"/>
      <c r="Q26" s="6"/>
      <c r="R26" s="6"/>
    </row>
    <row r="27" spans="1:15" ht="13.5" customHeight="1">
      <c r="A27" s="26">
        <v>1999</v>
      </c>
      <c r="B27" s="25" t="s">
        <v>25</v>
      </c>
      <c r="C27" s="34">
        <v>5856</v>
      </c>
      <c r="D27" s="18"/>
      <c r="E27" s="35">
        <v>3772</v>
      </c>
      <c r="F27" s="31">
        <f>G27/E27</f>
        <v>3.042948038176034</v>
      </c>
      <c r="G27" s="36">
        <v>11478</v>
      </c>
      <c r="H27" s="37">
        <v>3</v>
      </c>
      <c r="I27" s="24">
        <f t="shared" si="11"/>
        <v>17337</v>
      </c>
      <c r="J27" s="37">
        <v>1794</v>
      </c>
      <c r="K27" s="18">
        <f t="shared" si="12"/>
        <v>5067</v>
      </c>
      <c r="L27" s="34">
        <v>5345</v>
      </c>
      <c r="M27" s="35">
        <v>10412</v>
      </c>
      <c r="N27" s="23">
        <f t="shared" si="13"/>
        <v>5131</v>
      </c>
      <c r="O27" s="21">
        <f t="shared" si="14"/>
        <v>42.03670326069147</v>
      </c>
    </row>
    <row r="28" spans="1:15" ht="13.5">
      <c r="A28" s="26">
        <v>1998</v>
      </c>
      <c r="B28" s="25" t="s">
        <v>26</v>
      </c>
      <c r="C28" s="23">
        <v>0</v>
      </c>
      <c r="D28" s="18"/>
      <c r="E28" s="18">
        <v>0</v>
      </c>
      <c r="F28" s="31" t="e">
        <f t="shared" si="10"/>
        <v>#DIV/0!</v>
      </c>
      <c r="G28" s="24">
        <v>0</v>
      </c>
      <c r="H28" s="17">
        <v>0</v>
      </c>
      <c r="I28" s="24">
        <f t="shared" si="11"/>
        <v>0</v>
      </c>
      <c r="J28" s="17">
        <v>0</v>
      </c>
      <c r="K28" s="18">
        <f t="shared" si="12"/>
        <v>0</v>
      </c>
      <c r="L28" s="23"/>
      <c r="M28" s="18">
        <v>0</v>
      </c>
      <c r="N28" s="23">
        <f t="shared" si="13"/>
        <v>0</v>
      </c>
      <c r="O28" s="21" t="e">
        <f t="shared" si="14"/>
        <v>#DIV/0!</v>
      </c>
    </row>
    <row r="29" spans="1:15" ht="13.5">
      <c r="A29" s="26">
        <v>1997</v>
      </c>
      <c r="B29" s="25" t="s">
        <v>27</v>
      </c>
      <c r="C29" s="23"/>
      <c r="D29" s="18"/>
      <c r="E29" s="18"/>
      <c r="F29" s="31" t="e">
        <f t="shared" si="10"/>
        <v>#DIV/0!</v>
      </c>
      <c r="G29" s="24"/>
      <c r="H29" s="17"/>
      <c r="I29" s="24">
        <f t="shared" si="11"/>
        <v>0</v>
      </c>
      <c r="J29" s="17"/>
      <c r="K29" s="18">
        <f t="shared" si="12"/>
        <v>0</v>
      </c>
      <c r="L29" s="23"/>
      <c r="M29" s="18"/>
      <c r="N29" s="23">
        <f t="shared" si="13"/>
        <v>0</v>
      </c>
      <c r="O29" s="21" t="e">
        <f t="shared" si="14"/>
        <v>#DIV/0!</v>
      </c>
    </row>
    <row r="30" spans="1:15" ht="13.5">
      <c r="A30" s="26">
        <v>1996</v>
      </c>
      <c r="B30" s="25" t="s">
        <v>28</v>
      </c>
      <c r="C30" s="23"/>
      <c r="D30" s="18"/>
      <c r="E30" s="18"/>
      <c r="F30" s="31" t="e">
        <f t="shared" si="10"/>
        <v>#DIV/0!</v>
      </c>
      <c r="G30" s="24"/>
      <c r="H30" s="17"/>
      <c r="I30" s="24">
        <f t="shared" si="11"/>
        <v>0</v>
      </c>
      <c r="J30" s="17"/>
      <c r="K30" s="18">
        <f t="shared" si="12"/>
        <v>0</v>
      </c>
      <c r="L30" s="23"/>
      <c r="M30" s="18"/>
      <c r="N30" s="23">
        <f t="shared" si="13"/>
        <v>0</v>
      </c>
      <c r="O30" s="21" t="e">
        <f t="shared" si="14"/>
        <v>#DIV/0!</v>
      </c>
    </row>
    <row r="31" spans="1:15" ht="13.5">
      <c r="A31" s="26">
        <v>1995</v>
      </c>
      <c r="B31" s="25" t="s">
        <v>29</v>
      </c>
      <c r="C31" s="23"/>
      <c r="D31" s="18"/>
      <c r="E31" s="18"/>
      <c r="F31" s="31" t="e">
        <f t="shared" si="10"/>
        <v>#DIV/0!</v>
      </c>
      <c r="G31" s="24"/>
      <c r="H31" s="17"/>
      <c r="I31" s="24">
        <f t="shared" si="11"/>
        <v>0</v>
      </c>
      <c r="J31" s="17"/>
      <c r="K31" s="18">
        <f t="shared" si="12"/>
        <v>0</v>
      </c>
      <c r="L31" s="23"/>
      <c r="M31" s="18"/>
      <c r="N31" s="23">
        <f t="shared" si="13"/>
        <v>0</v>
      </c>
      <c r="O31" s="21" t="e">
        <f t="shared" si="14"/>
        <v>#DIV/0!</v>
      </c>
    </row>
    <row r="32" spans="1:15" ht="13.5">
      <c r="A32" s="26">
        <v>1994</v>
      </c>
      <c r="B32" s="25" t="s">
        <v>30</v>
      </c>
      <c r="C32" s="23"/>
      <c r="D32" s="18"/>
      <c r="E32" s="18"/>
      <c r="F32" s="31" t="e">
        <f t="shared" si="10"/>
        <v>#DIV/0!</v>
      </c>
      <c r="G32" s="24"/>
      <c r="H32" s="17"/>
      <c r="I32" s="24">
        <f t="shared" si="11"/>
        <v>0</v>
      </c>
      <c r="J32" s="17"/>
      <c r="K32" s="18">
        <f t="shared" si="12"/>
        <v>0</v>
      </c>
      <c r="L32" s="23"/>
      <c r="M32" s="18"/>
      <c r="N32" s="23">
        <f t="shared" si="13"/>
        <v>0</v>
      </c>
      <c r="O32" s="21" t="e">
        <f t="shared" si="14"/>
        <v>#DIV/0!</v>
      </c>
    </row>
    <row r="33" spans="1:15" ht="13.5">
      <c r="A33" s="26">
        <v>1993</v>
      </c>
      <c r="B33" s="25" t="s">
        <v>31</v>
      </c>
      <c r="C33" s="23"/>
      <c r="D33" s="18"/>
      <c r="E33" s="18"/>
      <c r="F33" s="31" t="e">
        <f t="shared" si="10"/>
        <v>#DIV/0!</v>
      </c>
      <c r="G33" s="24"/>
      <c r="H33" s="17"/>
      <c r="I33" s="24">
        <f t="shared" si="11"/>
        <v>0</v>
      </c>
      <c r="J33" s="17"/>
      <c r="K33" s="18">
        <f t="shared" si="12"/>
        <v>0</v>
      </c>
      <c r="L33" s="23"/>
      <c r="M33" s="18"/>
      <c r="N33" s="23">
        <f t="shared" si="13"/>
        <v>0</v>
      </c>
      <c r="O33" s="21" t="e">
        <f t="shared" si="14"/>
        <v>#DIV/0!</v>
      </c>
    </row>
    <row r="34" spans="1:15" ht="13.5">
      <c r="A34" s="26">
        <v>1992</v>
      </c>
      <c r="B34" s="25" t="s">
        <v>32</v>
      </c>
      <c r="C34" s="23"/>
      <c r="D34" s="18"/>
      <c r="E34" s="18"/>
      <c r="F34" s="31" t="e">
        <f t="shared" si="10"/>
        <v>#DIV/0!</v>
      </c>
      <c r="G34" s="24"/>
      <c r="H34" s="17"/>
      <c r="I34" s="24">
        <f t="shared" si="11"/>
        <v>0</v>
      </c>
      <c r="J34" s="17"/>
      <c r="K34" s="18">
        <f t="shared" si="12"/>
        <v>0</v>
      </c>
      <c r="L34" s="23"/>
      <c r="M34" s="18"/>
      <c r="N34" s="23">
        <f t="shared" si="13"/>
        <v>0</v>
      </c>
      <c r="O34" s="21" t="e">
        <f t="shared" si="14"/>
        <v>#DIV/0!</v>
      </c>
    </row>
    <row r="35" spans="1:15" ht="13.5">
      <c r="A35" s="26">
        <v>1991</v>
      </c>
      <c r="B35" s="25" t="s">
        <v>33</v>
      </c>
      <c r="C35" s="23"/>
      <c r="D35" s="18"/>
      <c r="E35" s="18"/>
      <c r="F35" s="31" t="e">
        <f t="shared" si="10"/>
        <v>#DIV/0!</v>
      </c>
      <c r="G35" s="24"/>
      <c r="H35" s="17"/>
      <c r="I35" s="24">
        <f t="shared" si="11"/>
        <v>0</v>
      </c>
      <c r="J35" s="17"/>
      <c r="K35" s="18">
        <f t="shared" si="12"/>
        <v>0</v>
      </c>
      <c r="L35" s="23"/>
      <c r="M35" s="18"/>
      <c r="N35" s="23">
        <f t="shared" si="13"/>
        <v>0</v>
      </c>
      <c r="O35" s="21" t="e">
        <f t="shared" si="14"/>
        <v>#DIV/0!</v>
      </c>
    </row>
    <row r="36" spans="1:15" ht="13.5">
      <c r="A36" s="26">
        <v>1990</v>
      </c>
      <c r="B36" s="25" t="s">
        <v>34</v>
      </c>
      <c r="C36" s="23"/>
      <c r="D36" s="18"/>
      <c r="E36" s="18"/>
      <c r="F36" s="31" t="e">
        <f t="shared" si="10"/>
        <v>#DIV/0!</v>
      </c>
      <c r="G36" s="24"/>
      <c r="H36" s="17"/>
      <c r="I36" s="24">
        <f t="shared" si="11"/>
        <v>0</v>
      </c>
      <c r="J36" s="17"/>
      <c r="K36" s="18">
        <f t="shared" si="12"/>
        <v>0</v>
      </c>
      <c r="L36" s="23"/>
      <c r="M36" s="18"/>
      <c r="N36" s="23">
        <f t="shared" si="13"/>
        <v>0</v>
      </c>
      <c r="O36" s="21" t="e">
        <f>N36/(M36+J36)*100</f>
        <v>#DIV/0!</v>
      </c>
    </row>
  </sheetData>
  <sheetProtection/>
  <mergeCells count="7">
    <mergeCell ref="A6:B6"/>
    <mergeCell ref="C1:M1"/>
    <mergeCell ref="N1:O1"/>
    <mergeCell ref="D2:E2"/>
    <mergeCell ref="A4:B4"/>
    <mergeCell ref="A5:B5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B7" sqref="B7:B8"/>
    </sheetView>
  </sheetViews>
  <sheetFormatPr defaultColWidth="9.140625" defaultRowHeight="12.75"/>
  <cols>
    <col min="1" max="1" width="9.140625" style="5" customWidth="1"/>
    <col min="2" max="2" width="19.00390625" style="5" customWidth="1"/>
    <col min="3" max="3" width="11.28125" style="9" customWidth="1"/>
    <col min="4" max="4" width="0" style="9" hidden="1" customWidth="1"/>
    <col min="5" max="8" width="9.140625" style="9" customWidth="1"/>
    <col min="9" max="9" width="10.140625" style="9" customWidth="1"/>
    <col min="10" max="10" width="9.140625" style="9" customWidth="1"/>
    <col min="11" max="11" width="11.8515625" style="9" customWidth="1"/>
    <col min="12" max="12" width="9.7109375" style="9" customWidth="1"/>
    <col min="13" max="13" width="10.8515625" style="9" customWidth="1"/>
    <col min="14" max="14" width="9.140625" style="9" customWidth="1"/>
    <col min="15" max="15" width="12.00390625" style="22" customWidth="1"/>
    <col min="16" max="16384" width="9.140625" style="2" customWidth="1"/>
  </cols>
  <sheetData>
    <row r="1" spans="1:15" s="8" customFormat="1" ht="21" customHeight="1" thickBot="1">
      <c r="A1" s="55" t="s">
        <v>40</v>
      </c>
      <c r="B1" s="55"/>
      <c r="C1" s="46" t="s">
        <v>38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7" t="str">
        <f>Мир!N1</f>
        <v>на 21 мая 2019</v>
      </c>
      <c r="O1" s="47"/>
    </row>
    <row r="2" spans="1:15" s="7" customFormat="1" ht="35.25" thickTop="1">
      <c r="A2" s="12" t="s">
        <v>0</v>
      </c>
      <c r="B2" s="13" t="s">
        <v>1</v>
      </c>
      <c r="C2" s="14" t="s">
        <v>12</v>
      </c>
      <c r="D2" s="48" t="s">
        <v>2</v>
      </c>
      <c r="E2" s="48"/>
      <c r="F2" s="14" t="s">
        <v>13</v>
      </c>
      <c r="G2" s="15" t="s">
        <v>14</v>
      </c>
      <c r="H2" s="14" t="s">
        <v>15</v>
      </c>
      <c r="I2" s="15" t="s">
        <v>23</v>
      </c>
      <c r="J2" s="14" t="s">
        <v>16</v>
      </c>
      <c r="K2" s="15" t="s">
        <v>17</v>
      </c>
      <c r="L2" s="14" t="s">
        <v>18</v>
      </c>
      <c r="M2" s="15" t="s">
        <v>24</v>
      </c>
      <c r="N2" s="14" t="s">
        <v>19</v>
      </c>
      <c r="O2" s="19" t="s">
        <v>20</v>
      </c>
    </row>
    <row r="3" spans="1:15" ht="11.25">
      <c r="A3" s="16"/>
      <c r="B3" s="3"/>
      <c r="C3" s="10" t="s">
        <v>21</v>
      </c>
      <c r="D3" s="4" t="s">
        <v>3</v>
      </c>
      <c r="E3" s="4" t="s">
        <v>4</v>
      </c>
      <c r="F3" s="10" t="s">
        <v>22</v>
      </c>
      <c r="G3" s="4" t="s">
        <v>21</v>
      </c>
      <c r="H3" s="10" t="s">
        <v>21</v>
      </c>
      <c r="I3" s="4" t="s">
        <v>21</v>
      </c>
      <c r="J3" s="10" t="s">
        <v>21</v>
      </c>
      <c r="K3" s="4" t="s">
        <v>21</v>
      </c>
      <c r="L3" s="10" t="s">
        <v>21</v>
      </c>
      <c r="M3" s="4" t="s">
        <v>21</v>
      </c>
      <c r="N3" s="10" t="s">
        <v>21</v>
      </c>
      <c r="O3" s="20" t="s">
        <v>5</v>
      </c>
    </row>
    <row r="4" spans="1:15" s="1" customFormat="1" ht="19.5" customHeight="1">
      <c r="A4" s="51" t="s">
        <v>49</v>
      </c>
      <c r="B4" s="52"/>
      <c r="C4" s="32">
        <f>(C16/C17*100)-100</f>
        <v>23.00884955752211</v>
      </c>
      <c r="D4" s="32" t="e">
        <f aca="true" t="shared" si="0" ref="D4:N4">(D16/D17*100)-100</f>
        <v>#DIV/0!</v>
      </c>
      <c r="E4" s="33">
        <f t="shared" si="0"/>
        <v>-15.65217391304347</v>
      </c>
      <c r="F4" s="32">
        <f>(F16/F17*100)-100</f>
        <v>-0.007337564662279306</v>
      </c>
      <c r="G4" s="33">
        <f t="shared" si="0"/>
        <v>-15.658362989323848</v>
      </c>
      <c r="H4" s="32" t="e">
        <f t="shared" si="0"/>
        <v>#DIV/0!</v>
      </c>
      <c r="I4" s="33">
        <f t="shared" si="0"/>
        <v>-4.568527918781726</v>
      </c>
      <c r="J4" s="32">
        <f t="shared" si="0"/>
        <v>52.419354838709666</v>
      </c>
      <c r="K4" s="33">
        <f t="shared" si="0"/>
        <v>9.09090909090908</v>
      </c>
      <c r="L4" s="32">
        <f t="shared" si="0"/>
        <v>0</v>
      </c>
      <c r="M4" s="33">
        <f>(M16/M17*100)-100</f>
        <v>3.81679389312977</v>
      </c>
      <c r="N4" s="32">
        <f t="shared" si="0"/>
        <v>-63.30935251798561</v>
      </c>
      <c r="O4" s="30"/>
    </row>
    <row r="5" spans="1:15" s="1" customFormat="1" ht="27.75" customHeight="1">
      <c r="A5" s="53" t="s">
        <v>50</v>
      </c>
      <c r="B5" s="54"/>
      <c r="C5" s="32">
        <f>(C16/C6*100)-100</f>
        <v>17.796610169491515</v>
      </c>
      <c r="D5" s="32" t="e">
        <f aca="true" t="shared" si="1" ref="D5:N5">(D16/D6*100)-100</f>
        <v>#DIV/0!</v>
      </c>
      <c r="E5" s="33">
        <f t="shared" si="1"/>
        <v>-26.737160120845928</v>
      </c>
      <c r="F5" s="32">
        <f>(F16/F6*100)-100</f>
        <v>3.6125210085328376</v>
      </c>
      <c r="G5" s="33">
        <f t="shared" si="1"/>
        <v>-24.135723431498064</v>
      </c>
      <c r="H5" s="32" t="e">
        <f t="shared" si="1"/>
        <v>#DIV/0!</v>
      </c>
      <c r="I5" s="33">
        <f t="shared" si="1"/>
        <v>-12.639405204460957</v>
      </c>
      <c r="J5" s="32">
        <f t="shared" si="1"/>
        <v>29.274965800273606</v>
      </c>
      <c r="K5" s="33">
        <f t="shared" si="1"/>
        <v>-1.9607843137254974</v>
      </c>
      <c r="L5" s="32">
        <f t="shared" si="1"/>
        <v>-26.356589147286826</v>
      </c>
      <c r="M5" s="33">
        <f>(M16/M6*100)-100</f>
        <v>-17.2749391727494</v>
      </c>
      <c r="N5" s="32">
        <f t="shared" si="1"/>
        <v>-57.42904841402337</v>
      </c>
      <c r="O5" s="30"/>
    </row>
    <row r="6" spans="1:15" s="1" customFormat="1" ht="39.75" customHeight="1" thickBot="1">
      <c r="A6" s="49" t="s">
        <v>35</v>
      </c>
      <c r="B6" s="50"/>
      <c r="C6" s="27">
        <f>AVERAGE(C17:C21)</f>
        <v>118</v>
      </c>
      <c r="D6" s="27" t="e">
        <f aca="true" t="shared" si="2" ref="D6:N6">AVERAGE(D17:D21)</f>
        <v>#DIV/0!</v>
      </c>
      <c r="E6" s="28">
        <f t="shared" si="2"/>
        <v>132.4</v>
      </c>
      <c r="F6" s="27">
        <f t="shared" si="2"/>
        <v>2.358111688905775</v>
      </c>
      <c r="G6" s="28">
        <f t="shared" si="2"/>
        <v>312.4</v>
      </c>
      <c r="H6" s="27">
        <f t="shared" si="2"/>
        <v>0</v>
      </c>
      <c r="I6" s="28">
        <f t="shared" si="2"/>
        <v>430.4</v>
      </c>
      <c r="J6" s="27">
        <f t="shared" si="2"/>
        <v>146.2</v>
      </c>
      <c r="K6" s="28">
        <f t="shared" si="2"/>
        <v>61.2</v>
      </c>
      <c r="L6" s="27">
        <f t="shared" si="2"/>
        <v>103.2</v>
      </c>
      <c r="M6" s="28">
        <f t="shared" si="2"/>
        <v>164.4</v>
      </c>
      <c r="N6" s="27">
        <f t="shared" si="2"/>
        <v>119.8</v>
      </c>
      <c r="O6" s="29"/>
    </row>
    <row r="7" spans="1:15" s="1" customFormat="1" ht="15" customHeight="1" thickTop="1">
      <c r="A7" s="43">
        <v>2019</v>
      </c>
      <c r="B7" s="38" t="s">
        <v>60</v>
      </c>
      <c r="C7" s="39">
        <v>61</v>
      </c>
      <c r="D7" s="39"/>
      <c r="E7" s="41">
        <v>130</v>
      </c>
      <c r="F7" s="39">
        <f>G7/E7</f>
        <v>3.076923076923077</v>
      </c>
      <c r="G7" s="41">
        <v>400</v>
      </c>
      <c r="H7" s="39">
        <v>2</v>
      </c>
      <c r="I7" s="41">
        <f>C7+G7+H7</f>
        <v>463</v>
      </c>
      <c r="J7" s="39">
        <v>160</v>
      </c>
      <c r="K7" s="41">
        <f>M7-L7</f>
        <v>60</v>
      </c>
      <c r="L7" s="39">
        <v>140</v>
      </c>
      <c r="M7" s="41">
        <v>200</v>
      </c>
      <c r="N7" s="39">
        <f>I7-J7-M7</f>
        <v>103</v>
      </c>
      <c r="O7" s="45">
        <f>N7/(M7+J7)*100</f>
        <v>28.61111111111111</v>
      </c>
    </row>
    <row r="8" spans="1:15" s="1" customFormat="1" ht="13.5" customHeight="1">
      <c r="A8" s="43">
        <v>2018</v>
      </c>
      <c r="B8" s="38" t="s">
        <v>59</v>
      </c>
      <c r="C8" s="39">
        <v>116</v>
      </c>
      <c r="D8" s="39"/>
      <c r="E8" s="41">
        <v>79</v>
      </c>
      <c r="F8" s="39">
        <f>G8/E8</f>
        <v>2.9746835443037973</v>
      </c>
      <c r="G8" s="41">
        <v>235</v>
      </c>
      <c r="H8" s="39">
        <v>0</v>
      </c>
      <c r="I8" s="41">
        <f>C8+G8+H8</f>
        <v>351</v>
      </c>
      <c r="J8" s="39">
        <v>150</v>
      </c>
      <c r="K8" s="41">
        <f>M8-L8</f>
        <v>60</v>
      </c>
      <c r="L8" s="39">
        <v>80</v>
      </c>
      <c r="M8" s="41">
        <v>140</v>
      </c>
      <c r="N8" s="39">
        <f>I8-J8-M8</f>
        <v>61</v>
      </c>
      <c r="O8" s="45">
        <f>N8/(M8+J8)*100</f>
        <v>21.03448275862069</v>
      </c>
    </row>
    <row r="9" spans="1:15" s="1" customFormat="1" ht="22.5" customHeight="1">
      <c r="A9" s="43">
        <v>2017</v>
      </c>
      <c r="B9" s="38" t="s">
        <v>58</v>
      </c>
      <c r="C9" s="39">
        <v>155</v>
      </c>
      <c r="D9" s="39"/>
      <c r="E9" s="41">
        <v>97</v>
      </c>
      <c r="F9" s="39">
        <f aca="true" t="shared" si="3" ref="F9:F14">G9/E9</f>
        <v>3.2989690721649483</v>
      </c>
      <c r="G9" s="41">
        <v>320</v>
      </c>
      <c r="H9" s="39">
        <v>0</v>
      </c>
      <c r="I9" s="41">
        <f aca="true" t="shared" si="4" ref="I9:I14">C9+G9+H9</f>
        <v>475</v>
      </c>
      <c r="J9" s="39">
        <v>150</v>
      </c>
      <c r="K9" s="41">
        <f>M9-L9</f>
        <v>60</v>
      </c>
      <c r="L9" s="39">
        <v>100</v>
      </c>
      <c r="M9" s="41">
        <v>160</v>
      </c>
      <c r="N9" s="39">
        <f>I9-J9-M9</f>
        <v>165</v>
      </c>
      <c r="O9" s="45">
        <f aca="true" t="shared" si="5" ref="O9:O14">N9/(M9+J9)*100</f>
        <v>53.2258064516129</v>
      </c>
    </row>
    <row r="10" spans="1:15" s="1" customFormat="1" ht="22.5" customHeight="1">
      <c r="A10" s="43">
        <v>2016</v>
      </c>
      <c r="B10" s="38" t="s">
        <v>57</v>
      </c>
      <c r="C10" s="39">
        <v>51</v>
      </c>
      <c r="D10" s="39"/>
      <c r="E10" s="41">
        <v>129</v>
      </c>
      <c r="F10" s="39">
        <f t="shared" si="3"/>
        <v>3.2170542635658914</v>
      </c>
      <c r="G10" s="41">
        <v>415</v>
      </c>
      <c r="H10" s="39">
        <v>0</v>
      </c>
      <c r="I10" s="41">
        <f t="shared" si="4"/>
        <v>466</v>
      </c>
      <c r="J10" s="39">
        <v>142</v>
      </c>
      <c r="K10" s="41">
        <f>M10-L10</f>
        <v>69</v>
      </c>
      <c r="L10" s="39">
        <v>100</v>
      </c>
      <c r="M10" s="41">
        <v>169</v>
      </c>
      <c r="N10" s="39">
        <f aca="true" t="shared" si="6" ref="N10:N15">I10-J10-M10</f>
        <v>155</v>
      </c>
      <c r="O10" s="45">
        <f t="shared" si="5"/>
        <v>49.839228295819936</v>
      </c>
    </row>
    <row r="11" spans="1:15" s="1" customFormat="1" ht="20.25" customHeight="1">
      <c r="A11" s="43">
        <v>2015</v>
      </c>
      <c r="B11" s="38" t="s">
        <v>56</v>
      </c>
      <c r="C11" s="39">
        <v>42</v>
      </c>
      <c r="D11" s="39"/>
      <c r="E11" s="41">
        <v>95</v>
      </c>
      <c r="F11" s="39">
        <f t="shared" si="3"/>
        <v>2.3789473684210525</v>
      </c>
      <c r="G11" s="41">
        <v>226</v>
      </c>
      <c r="H11" s="39">
        <v>0</v>
      </c>
      <c r="I11" s="41">
        <f t="shared" si="4"/>
        <v>268</v>
      </c>
      <c r="J11" s="39">
        <v>98</v>
      </c>
      <c r="K11" s="41">
        <f>M11-L11</f>
        <v>50</v>
      </c>
      <c r="L11" s="39">
        <v>68</v>
      </c>
      <c r="M11" s="41">
        <v>118</v>
      </c>
      <c r="N11" s="39">
        <f t="shared" si="6"/>
        <v>52</v>
      </c>
      <c r="O11" s="45">
        <f t="shared" si="5"/>
        <v>24.074074074074073</v>
      </c>
    </row>
    <row r="12" spans="1:15" s="1" customFormat="1" ht="21" customHeight="1">
      <c r="A12" s="43">
        <v>2014</v>
      </c>
      <c r="B12" s="38" t="s">
        <v>55</v>
      </c>
      <c r="C12" s="39">
        <v>44</v>
      </c>
      <c r="D12" s="39"/>
      <c r="E12" s="40">
        <v>88</v>
      </c>
      <c r="F12" s="42">
        <f t="shared" si="3"/>
        <v>2.477272727272727</v>
      </c>
      <c r="G12" s="41">
        <v>218</v>
      </c>
      <c r="H12" s="42">
        <v>0</v>
      </c>
      <c r="I12" s="41">
        <f t="shared" si="4"/>
        <v>262</v>
      </c>
      <c r="J12" s="42">
        <v>86</v>
      </c>
      <c r="K12" s="40">
        <v>50</v>
      </c>
      <c r="L12" s="39">
        <v>84</v>
      </c>
      <c r="M12" s="40">
        <v>134</v>
      </c>
      <c r="N12" s="39">
        <f t="shared" si="6"/>
        <v>42</v>
      </c>
      <c r="O12" s="45">
        <f t="shared" si="5"/>
        <v>19.090909090909093</v>
      </c>
    </row>
    <row r="13" spans="1:15" s="1" customFormat="1" ht="15.75" customHeight="1">
      <c r="A13" s="43">
        <v>2013</v>
      </c>
      <c r="B13" s="38" t="s">
        <v>54</v>
      </c>
      <c r="C13" s="39">
        <v>46</v>
      </c>
      <c r="D13" s="39"/>
      <c r="E13" s="40">
        <v>87</v>
      </c>
      <c r="F13" s="42">
        <f t="shared" si="3"/>
        <v>2.5632183908045976</v>
      </c>
      <c r="G13" s="41">
        <v>223</v>
      </c>
      <c r="H13" s="42">
        <v>0</v>
      </c>
      <c r="I13" s="41">
        <f t="shared" si="4"/>
        <v>269</v>
      </c>
      <c r="J13" s="42">
        <v>118</v>
      </c>
      <c r="K13" s="40">
        <f>M13-L13</f>
        <v>55</v>
      </c>
      <c r="L13" s="39">
        <v>52</v>
      </c>
      <c r="M13" s="40">
        <v>107</v>
      </c>
      <c r="N13" s="39">
        <f t="shared" si="6"/>
        <v>44</v>
      </c>
      <c r="O13" s="45">
        <f t="shared" si="5"/>
        <v>19.555555555555557</v>
      </c>
    </row>
    <row r="14" spans="1:15" s="1" customFormat="1" ht="14.25" customHeight="1">
      <c r="A14" s="43">
        <v>2012</v>
      </c>
      <c r="B14" s="38" t="s">
        <v>52</v>
      </c>
      <c r="C14" s="39">
        <v>25</v>
      </c>
      <c r="D14" s="39"/>
      <c r="E14" s="40">
        <v>123</v>
      </c>
      <c r="F14" s="44">
        <f t="shared" si="3"/>
        <v>2.7398373983739837</v>
      </c>
      <c r="G14" s="41">
        <v>337</v>
      </c>
      <c r="H14" s="42">
        <v>0</v>
      </c>
      <c r="I14" s="41">
        <f t="shared" si="4"/>
        <v>362</v>
      </c>
      <c r="J14" s="42">
        <v>192</v>
      </c>
      <c r="K14" s="18">
        <f>M14-L14</f>
        <v>60</v>
      </c>
      <c r="L14" s="39">
        <v>64</v>
      </c>
      <c r="M14" s="40">
        <v>124</v>
      </c>
      <c r="N14" s="39">
        <f t="shared" si="6"/>
        <v>46</v>
      </c>
      <c r="O14" s="21">
        <f t="shared" si="5"/>
        <v>14.556962025316455</v>
      </c>
    </row>
    <row r="15" spans="1:15" s="1" customFormat="1" ht="16.5" customHeight="1">
      <c r="A15" s="43">
        <v>2011</v>
      </c>
      <c r="B15" s="38" t="s">
        <v>51</v>
      </c>
      <c r="C15" s="39">
        <v>51</v>
      </c>
      <c r="D15" s="39"/>
      <c r="E15" s="40">
        <v>96</v>
      </c>
      <c r="F15" s="44">
        <f aca="true" t="shared" si="7" ref="F15:F21">G15/E15</f>
        <v>2.5104166666666665</v>
      </c>
      <c r="G15" s="41">
        <v>241</v>
      </c>
      <c r="H15" s="42">
        <v>0</v>
      </c>
      <c r="I15" s="41">
        <f aca="true" t="shared" si="8" ref="I15:I21">C15+G15+H15</f>
        <v>292</v>
      </c>
      <c r="J15" s="42">
        <v>166</v>
      </c>
      <c r="K15" s="18">
        <f aca="true" t="shared" si="9" ref="K15:K21">M15-L15</f>
        <v>60</v>
      </c>
      <c r="L15" s="39">
        <v>41</v>
      </c>
      <c r="M15" s="40">
        <v>101</v>
      </c>
      <c r="N15" s="39">
        <f t="shared" si="6"/>
        <v>25</v>
      </c>
      <c r="O15" s="21">
        <f aca="true" t="shared" si="10" ref="O15:O21">N15/(M15+J15)*100</f>
        <v>9.363295880149813</v>
      </c>
    </row>
    <row r="16" spans="1:15" s="1" customFormat="1" ht="13.5">
      <c r="A16" s="43">
        <v>2010</v>
      </c>
      <c r="B16" s="38" t="s">
        <v>48</v>
      </c>
      <c r="C16" s="39">
        <v>139</v>
      </c>
      <c r="D16" s="40"/>
      <c r="E16" s="40">
        <v>97</v>
      </c>
      <c r="F16" s="44">
        <f t="shared" si="7"/>
        <v>2.443298969072165</v>
      </c>
      <c r="G16" s="41">
        <v>237</v>
      </c>
      <c r="H16" s="42">
        <v>0</v>
      </c>
      <c r="I16" s="41">
        <f t="shared" si="8"/>
        <v>376</v>
      </c>
      <c r="J16" s="42">
        <v>189</v>
      </c>
      <c r="K16" s="18">
        <f t="shared" si="9"/>
        <v>60</v>
      </c>
      <c r="L16" s="39">
        <v>76</v>
      </c>
      <c r="M16" s="40">
        <v>136</v>
      </c>
      <c r="N16" s="39">
        <f aca="true" t="shared" si="11" ref="N16:N21">I16-J16-M16</f>
        <v>51</v>
      </c>
      <c r="O16" s="21">
        <f t="shared" si="10"/>
        <v>15.692307692307692</v>
      </c>
    </row>
    <row r="17" spans="1:15" s="1" customFormat="1" ht="13.5">
      <c r="A17" s="43">
        <v>2009</v>
      </c>
      <c r="B17" s="38" t="s">
        <v>47</v>
      </c>
      <c r="C17" s="39">
        <v>113</v>
      </c>
      <c r="D17" s="40"/>
      <c r="E17" s="40">
        <v>115</v>
      </c>
      <c r="F17" s="44">
        <f t="shared" si="7"/>
        <v>2.4434782608695653</v>
      </c>
      <c r="G17" s="41">
        <v>281</v>
      </c>
      <c r="H17" s="42">
        <v>0</v>
      </c>
      <c r="I17" s="41">
        <f t="shared" si="8"/>
        <v>394</v>
      </c>
      <c r="J17" s="42">
        <v>124</v>
      </c>
      <c r="K17" s="18">
        <f t="shared" si="9"/>
        <v>55</v>
      </c>
      <c r="L17" s="39">
        <v>76</v>
      </c>
      <c r="M17" s="40">
        <v>131</v>
      </c>
      <c r="N17" s="39">
        <f t="shared" si="11"/>
        <v>139</v>
      </c>
      <c r="O17" s="21">
        <f t="shared" si="10"/>
        <v>54.509803921568626</v>
      </c>
    </row>
    <row r="18" spans="1:18" ht="13.5">
      <c r="A18" s="11">
        <v>2008</v>
      </c>
      <c r="B18" s="5" t="s">
        <v>46</v>
      </c>
      <c r="C18" s="23">
        <v>35</v>
      </c>
      <c r="D18" s="18"/>
      <c r="E18" s="18">
        <v>132</v>
      </c>
      <c r="F18" s="31">
        <f t="shared" si="7"/>
        <v>2.393939393939394</v>
      </c>
      <c r="G18" s="24">
        <v>316</v>
      </c>
      <c r="H18" s="17">
        <v>0</v>
      </c>
      <c r="I18" s="24">
        <f t="shared" si="8"/>
        <v>351</v>
      </c>
      <c r="J18" s="17">
        <v>76</v>
      </c>
      <c r="K18" s="18">
        <f t="shared" si="9"/>
        <v>56</v>
      </c>
      <c r="L18" s="23">
        <v>96</v>
      </c>
      <c r="M18" s="18">
        <v>152</v>
      </c>
      <c r="N18" s="23">
        <f t="shared" si="11"/>
        <v>123</v>
      </c>
      <c r="O18" s="21">
        <f t="shared" si="10"/>
        <v>53.94736842105263</v>
      </c>
      <c r="P18" s="6"/>
      <c r="Q18" s="6"/>
      <c r="R18" s="6"/>
    </row>
    <row r="19" spans="1:18" ht="13.5">
      <c r="A19" s="11">
        <v>2007</v>
      </c>
      <c r="B19" s="5" t="s">
        <v>45</v>
      </c>
      <c r="C19" s="23">
        <v>117</v>
      </c>
      <c r="D19" s="18"/>
      <c r="E19" s="18">
        <v>115</v>
      </c>
      <c r="F19" s="31">
        <f t="shared" si="7"/>
        <v>2.1913043478260867</v>
      </c>
      <c r="G19" s="24">
        <v>252</v>
      </c>
      <c r="H19" s="17">
        <v>0</v>
      </c>
      <c r="I19" s="24">
        <f t="shared" si="8"/>
        <v>369</v>
      </c>
      <c r="J19" s="17">
        <v>191</v>
      </c>
      <c r="K19" s="18">
        <f t="shared" si="9"/>
        <v>60</v>
      </c>
      <c r="L19" s="23">
        <v>83</v>
      </c>
      <c r="M19" s="18">
        <v>143</v>
      </c>
      <c r="N19" s="23">
        <f t="shared" si="11"/>
        <v>35</v>
      </c>
      <c r="O19" s="21">
        <f t="shared" si="10"/>
        <v>10.479041916167663</v>
      </c>
      <c r="P19" s="6"/>
      <c r="Q19" s="6"/>
      <c r="R19" s="6"/>
    </row>
    <row r="20" spans="1:18" ht="13.5">
      <c r="A20" s="11">
        <v>2006</v>
      </c>
      <c r="B20" s="5" t="s">
        <v>43</v>
      </c>
      <c r="C20" s="23">
        <v>185</v>
      </c>
      <c r="D20" s="18"/>
      <c r="E20" s="18">
        <v>164</v>
      </c>
      <c r="F20" s="31">
        <f t="shared" si="7"/>
        <v>2.3353658536585367</v>
      </c>
      <c r="G20" s="24">
        <v>383</v>
      </c>
      <c r="H20" s="17">
        <v>0</v>
      </c>
      <c r="I20" s="24">
        <f t="shared" si="8"/>
        <v>568</v>
      </c>
      <c r="J20" s="17">
        <v>208</v>
      </c>
      <c r="K20" s="18">
        <f t="shared" si="9"/>
        <v>65</v>
      </c>
      <c r="L20" s="23">
        <v>178</v>
      </c>
      <c r="M20" s="18">
        <v>243</v>
      </c>
      <c r="N20" s="23">
        <f t="shared" si="11"/>
        <v>117</v>
      </c>
      <c r="O20" s="21">
        <f t="shared" si="10"/>
        <v>25.942350332594234</v>
      </c>
      <c r="P20" s="6"/>
      <c r="Q20" s="6"/>
      <c r="R20" s="6"/>
    </row>
    <row r="21" spans="1:18" ht="13.5">
      <c r="A21" s="11">
        <v>2005</v>
      </c>
      <c r="B21" s="5" t="s">
        <v>6</v>
      </c>
      <c r="C21" s="23">
        <v>140</v>
      </c>
      <c r="D21" s="18"/>
      <c r="E21" s="18">
        <v>136</v>
      </c>
      <c r="F21" s="31">
        <f t="shared" si="7"/>
        <v>2.426470588235294</v>
      </c>
      <c r="G21" s="24">
        <v>330</v>
      </c>
      <c r="H21" s="17">
        <v>0</v>
      </c>
      <c r="I21" s="24">
        <f t="shared" si="8"/>
        <v>470</v>
      </c>
      <c r="J21" s="17">
        <v>132</v>
      </c>
      <c r="K21" s="18">
        <f t="shared" si="9"/>
        <v>70</v>
      </c>
      <c r="L21" s="23">
        <v>83</v>
      </c>
      <c r="M21" s="18">
        <v>153</v>
      </c>
      <c r="N21" s="23">
        <f t="shared" si="11"/>
        <v>185</v>
      </c>
      <c r="O21" s="21">
        <f t="shared" si="10"/>
        <v>64.91228070175438</v>
      </c>
      <c r="P21" s="6"/>
      <c r="Q21" s="6"/>
      <c r="R21" s="6"/>
    </row>
    <row r="22" spans="1:18" ht="13.5">
      <c r="A22" s="11">
        <v>2004</v>
      </c>
      <c r="B22" s="5" t="s">
        <v>7</v>
      </c>
      <c r="C22" s="23">
        <v>43</v>
      </c>
      <c r="D22" s="18"/>
      <c r="E22" s="18">
        <v>157</v>
      </c>
      <c r="F22" s="31">
        <f aca="true" t="shared" si="12" ref="F22:F36">G22/E22</f>
        <v>2.535031847133758</v>
      </c>
      <c r="G22" s="24">
        <v>398</v>
      </c>
      <c r="H22" s="17">
        <v>0</v>
      </c>
      <c r="I22" s="24">
        <f aca="true" t="shared" si="13" ref="I22:I36">C22+G22+H22</f>
        <v>441</v>
      </c>
      <c r="J22" s="17">
        <v>122</v>
      </c>
      <c r="K22" s="18">
        <f aca="true" t="shared" si="14" ref="K22:K36">M22-L22</f>
        <v>65</v>
      </c>
      <c r="L22" s="23">
        <v>114</v>
      </c>
      <c r="M22" s="18">
        <v>179</v>
      </c>
      <c r="N22" s="23">
        <f aca="true" t="shared" si="15" ref="N22:N36">I22-J22-M22</f>
        <v>140</v>
      </c>
      <c r="O22" s="21">
        <f aca="true" t="shared" si="16" ref="O22:O35">N22/(M22+J22)*100</f>
        <v>46.51162790697674</v>
      </c>
      <c r="P22" s="6"/>
      <c r="Q22" s="6"/>
      <c r="R22" s="6"/>
    </row>
    <row r="23" spans="1:18" ht="13.5">
      <c r="A23" s="11">
        <v>2003</v>
      </c>
      <c r="B23" s="5" t="s">
        <v>8</v>
      </c>
      <c r="C23" s="23">
        <v>25</v>
      </c>
      <c r="D23" s="18"/>
      <c r="E23" s="18">
        <v>147</v>
      </c>
      <c r="F23" s="31">
        <f t="shared" si="12"/>
        <v>2.2244897959183674</v>
      </c>
      <c r="G23" s="24">
        <v>327</v>
      </c>
      <c r="H23" s="17">
        <v>0</v>
      </c>
      <c r="I23" s="24">
        <f t="shared" si="13"/>
        <v>352</v>
      </c>
      <c r="J23" s="17">
        <v>173</v>
      </c>
      <c r="K23" s="18">
        <f t="shared" si="14"/>
        <v>75</v>
      </c>
      <c r="L23" s="23">
        <v>61</v>
      </c>
      <c r="M23" s="18">
        <v>136</v>
      </c>
      <c r="N23" s="23">
        <f t="shared" si="15"/>
        <v>43</v>
      </c>
      <c r="O23" s="21">
        <f t="shared" si="16"/>
        <v>13.915857605177994</v>
      </c>
      <c r="P23" s="6"/>
      <c r="Q23" s="6"/>
      <c r="R23" s="6"/>
    </row>
    <row r="24" spans="1:18" ht="12.75" customHeight="1">
      <c r="A24" s="11">
        <v>2002</v>
      </c>
      <c r="B24" s="5" t="s">
        <v>9</v>
      </c>
      <c r="C24" s="23">
        <v>49</v>
      </c>
      <c r="D24" s="18"/>
      <c r="E24" s="18">
        <v>77</v>
      </c>
      <c r="F24" s="31">
        <f t="shared" si="12"/>
        <v>1.7402597402597402</v>
      </c>
      <c r="G24" s="24">
        <v>134</v>
      </c>
      <c r="H24" s="17">
        <v>1</v>
      </c>
      <c r="I24" s="24">
        <f t="shared" si="13"/>
        <v>184</v>
      </c>
      <c r="J24" s="17">
        <v>53</v>
      </c>
      <c r="K24" s="18">
        <f t="shared" si="14"/>
        <v>60</v>
      </c>
      <c r="L24" s="23">
        <v>46</v>
      </c>
      <c r="M24" s="18">
        <v>106</v>
      </c>
      <c r="N24" s="23">
        <f t="shared" si="15"/>
        <v>25</v>
      </c>
      <c r="O24" s="21">
        <f t="shared" si="16"/>
        <v>15.723270440251572</v>
      </c>
      <c r="P24" s="6"/>
      <c r="Q24" s="6"/>
      <c r="R24" s="6"/>
    </row>
    <row r="25" spans="1:18" ht="12.75" customHeight="1">
      <c r="A25" s="11">
        <v>2001</v>
      </c>
      <c r="B25" s="5" t="s">
        <v>10</v>
      </c>
      <c r="C25" s="23">
        <v>77</v>
      </c>
      <c r="D25" s="18"/>
      <c r="E25" s="18">
        <v>123</v>
      </c>
      <c r="F25" s="31">
        <f t="shared" si="12"/>
        <v>1.853658536585366</v>
      </c>
      <c r="G25" s="24">
        <v>228</v>
      </c>
      <c r="H25" s="17">
        <v>3</v>
      </c>
      <c r="I25" s="24">
        <f t="shared" si="13"/>
        <v>308</v>
      </c>
      <c r="J25" s="17">
        <v>66</v>
      </c>
      <c r="K25" s="18">
        <f t="shared" si="14"/>
        <v>54</v>
      </c>
      <c r="L25" s="23">
        <v>139</v>
      </c>
      <c r="M25" s="18">
        <v>193</v>
      </c>
      <c r="N25" s="23">
        <f t="shared" si="15"/>
        <v>49</v>
      </c>
      <c r="O25" s="21">
        <f t="shared" si="16"/>
        <v>18.91891891891892</v>
      </c>
      <c r="P25" s="6"/>
      <c r="Q25" s="6"/>
      <c r="R25" s="6"/>
    </row>
    <row r="26" spans="1:18" ht="13.5" customHeight="1">
      <c r="A26" s="11">
        <v>2000</v>
      </c>
      <c r="B26" s="5" t="s">
        <v>11</v>
      </c>
      <c r="C26" s="23">
        <v>161</v>
      </c>
      <c r="D26" s="18"/>
      <c r="E26" s="18">
        <v>115</v>
      </c>
      <c r="F26" s="31">
        <f t="shared" si="12"/>
        <v>2.260869565217391</v>
      </c>
      <c r="G26" s="24">
        <v>260</v>
      </c>
      <c r="H26" s="17">
        <v>3</v>
      </c>
      <c r="I26" s="24">
        <f t="shared" si="13"/>
        <v>424</v>
      </c>
      <c r="J26" s="17">
        <v>91</v>
      </c>
      <c r="K26" s="18">
        <f t="shared" si="14"/>
        <v>85</v>
      </c>
      <c r="L26" s="23">
        <v>171</v>
      </c>
      <c r="M26" s="18">
        <v>256</v>
      </c>
      <c r="N26" s="23">
        <f t="shared" si="15"/>
        <v>77</v>
      </c>
      <c r="O26" s="21">
        <f t="shared" si="16"/>
        <v>22.19020172910663</v>
      </c>
      <c r="P26" s="6"/>
      <c r="Q26" s="6"/>
      <c r="R26" s="6"/>
    </row>
    <row r="27" spans="1:15" ht="13.5">
      <c r="A27" s="26">
        <v>1999</v>
      </c>
      <c r="B27" s="25" t="s">
        <v>25</v>
      </c>
      <c r="C27" s="23">
        <v>166</v>
      </c>
      <c r="D27" s="18"/>
      <c r="E27" s="18">
        <v>169</v>
      </c>
      <c r="F27" s="31">
        <f>G27/E27</f>
        <v>2.289940828402367</v>
      </c>
      <c r="G27" s="24">
        <v>387</v>
      </c>
      <c r="H27" s="17">
        <v>4</v>
      </c>
      <c r="I27" s="24">
        <f t="shared" si="13"/>
        <v>557</v>
      </c>
      <c r="J27" s="17">
        <v>87</v>
      </c>
      <c r="K27" s="18">
        <f t="shared" si="14"/>
        <v>87</v>
      </c>
      <c r="L27" s="23">
        <v>222</v>
      </c>
      <c r="M27" s="18">
        <v>309</v>
      </c>
      <c r="N27" s="23">
        <f t="shared" si="15"/>
        <v>161</v>
      </c>
      <c r="O27" s="21">
        <f t="shared" si="16"/>
        <v>40.65656565656566</v>
      </c>
    </row>
    <row r="28" spans="1:15" ht="13.5">
      <c r="A28" s="26">
        <v>1998</v>
      </c>
      <c r="B28" s="25" t="s">
        <v>26</v>
      </c>
      <c r="C28" s="23">
        <v>63</v>
      </c>
      <c r="D28" s="18"/>
      <c r="E28" s="18">
        <v>204</v>
      </c>
      <c r="F28" s="31">
        <f t="shared" si="12"/>
        <v>2</v>
      </c>
      <c r="G28" s="24">
        <v>408</v>
      </c>
      <c r="H28" s="17">
        <v>1</v>
      </c>
      <c r="I28" s="24">
        <f t="shared" si="13"/>
        <v>472</v>
      </c>
      <c r="J28" s="17">
        <v>68</v>
      </c>
      <c r="K28" s="18">
        <f t="shared" si="14"/>
        <v>84</v>
      </c>
      <c r="L28" s="23">
        <v>154</v>
      </c>
      <c r="M28" s="18">
        <v>238</v>
      </c>
      <c r="N28" s="23">
        <f t="shared" si="15"/>
        <v>166</v>
      </c>
      <c r="O28" s="21">
        <f t="shared" si="16"/>
        <v>54.248366013071895</v>
      </c>
    </row>
    <row r="29" spans="1:15" ht="13.5">
      <c r="A29" s="26">
        <v>1997</v>
      </c>
      <c r="B29" s="25" t="s">
        <v>27</v>
      </c>
      <c r="C29" s="23">
        <v>69</v>
      </c>
      <c r="D29" s="18"/>
      <c r="E29" s="18">
        <v>162</v>
      </c>
      <c r="F29" s="31">
        <f t="shared" si="12"/>
        <v>1.9753086419753085</v>
      </c>
      <c r="G29" s="24">
        <v>320</v>
      </c>
      <c r="H29" s="17">
        <v>0</v>
      </c>
      <c r="I29" s="24">
        <f t="shared" si="13"/>
        <v>389</v>
      </c>
      <c r="J29" s="17">
        <v>142</v>
      </c>
      <c r="K29" s="18">
        <f t="shared" si="14"/>
        <v>47</v>
      </c>
      <c r="L29" s="23">
        <v>137</v>
      </c>
      <c r="M29" s="18">
        <v>184</v>
      </c>
      <c r="N29" s="23">
        <f t="shared" si="15"/>
        <v>63</v>
      </c>
      <c r="O29" s="21">
        <f t="shared" si="16"/>
        <v>19.32515337423313</v>
      </c>
    </row>
    <row r="30" spans="1:15" ht="13.5">
      <c r="A30" s="26">
        <v>1996</v>
      </c>
      <c r="B30" s="25" t="s">
        <v>28</v>
      </c>
      <c r="C30" s="23">
        <v>43</v>
      </c>
      <c r="D30" s="18"/>
      <c r="E30" s="18">
        <v>162</v>
      </c>
      <c r="F30" s="31">
        <f t="shared" si="12"/>
        <v>1.9074074074074074</v>
      </c>
      <c r="G30" s="24">
        <v>309</v>
      </c>
      <c r="H30" s="17">
        <v>0</v>
      </c>
      <c r="I30" s="24">
        <f t="shared" si="13"/>
        <v>352</v>
      </c>
      <c r="J30" s="17">
        <v>158</v>
      </c>
      <c r="K30" s="18">
        <f t="shared" si="14"/>
        <v>75</v>
      </c>
      <c r="L30" s="23">
        <v>50</v>
      </c>
      <c r="M30" s="18">
        <v>125</v>
      </c>
      <c r="N30" s="23">
        <f t="shared" si="15"/>
        <v>69</v>
      </c>
      <c r="O30" s="21">
        <f t="shared" si="16"/>
        <v>24.381625441696116</v>
      </c>
    </row>
    <row r="31" spans="1:15" ht="13.5">
      <c r="A31" s="26">
        <v>1995</v>
      </c>
      <c r="B31" s="25" t="s">
        <v>29</v>
      </c>
      <c r="C31" s="23">
        <v>85</v>
      </c>
      <c r="D31" s="18"/>
      <c r="E31" s="18">
        <v>162</v>
      </c>
      <c r="F31" s="31">
        <f t="shared" si="12"/>
        <v>1.9135802469135803</v>
      </c>
      <c r="G31" s="24">
        <v>310</v>
      </c>
      <c r="H31" s="17">
        <v>0</v>
      </c>
      <c r="I31" s="24">
        <f t="shared" si="13"/>
        <v>395</v>
      </c>
      <c r="J31" s="17">
        <v>113</v>
      </c>
      <c r="K31" s="18">
        <f t="shared" si="14"/>
        <v>89</v>
      </c>
      <c r="L31" s="23">
        <v>150</v>
      </c>
      <c r="M31" s="18">
        <v>239</v>
      </c>
      <c r="N31" s="23">
        <f t="shared" si="15"/>
        <v>43</v>
      </c>
      <c r="O31" s="21">
        <f t="shared" si="16"/>
        <v>12.215909090909092</v>
      </c>
    </row>
    <row r="32" spans="1:15" ht="13.5">
      <c r="A32" s="26">
        <v>1994</v>
      </c>
      <c r="B32" s="25" t="s">
        <v>30</v>
      </c>
      <c r="C32" s="23">
        <v>57</v>
      </c>
      <c r="D32" s="18"/>
      <c r="E32" s="18">
        <v>188</v>
      </c>
      <c r="F32" s="31">
        <f t="shared" si="12"/>
        <v>2.127659574468085</v>
      </c>
      <c r="G32" s="24">
        <v>400</v>
      </c>
      <c r="H32" s="17">
        <v>0</v>
      </c>
      <c r="I32" s="24">
        <f t="shared" si="13"/>
        <v>457</v>
      </c>
      <c r="J32" s="17">
        <v>200</v>
      </c>
      <c r="K32" s="18">
        <f t="shared" si="14"/>
        <v>109</v>
      </c>
      <c r="L32" s="23">
        <v>63</v>
      </c>
      <c r="M32" s="18">
        <v>172</v>
      </c>
      <c r="N32" s="23">
        <f t="shared" si="15"/>
        <v>85</v>
      </c>
      <c r="O32" s="21">
        <f t="shared" si="16"/>
        <v>22.849462365591396</v>
      </c>
    </row>
    <row r="33" spans="1:15" ht="13.5">
      <c r="A33" s="26">
        <v>1993</v>
      </c>
      <c r="B33" s="25" t="s">
        <v>31</v>
      </c>
      <c r="C33" s="23">
        <v>81</v>
      </c>
      <c r="D33" s="18"/>
      <c r="E33" s="18">
        <v>161</v>
      </c>
      <c r="F33" s="31">
        <f t="shared" si="12"/>
        <v>1.9813664596273293</v>
      </c>
      <c r="G33" s="24">
        <v>319</v>
      </c>
      <c r="H33" s="17">
        <v>0</v>
      </c>
      <c r="I33" s="24">
        <f t="shared" si="13"/>
        <v>400</v>
      </c>
      <c r="J33" s="17">
        <v>202</v>
      </c>
      <c r="K33" s="18">
        <f t="shared" si="14"/>
        <v>96</v>
      </c>
      <c r="L33" s="23">
        <v>45</v>
      </c>
      <c r="M33" s="18">
        <v>141</v>
      </c>
      <c r="N33" s="23">
        <f t="shared" si="15"/>
        <v>57</v>
      </c>
      <c r="O33" s="21">
        <f t="shared" si="16"/>
        <v>16.61807580174927</v>
      </c>
    </row>
    <row r="34" spans="1:15" ht="13.5">
      <c r="A34" s="26">
        <v>1992</v>
      </c>
      <c r="B34" s="25" t="s">
        <v>32</v>
      </c>
      <c r="C34" s="23">
        <v>188</v>
      </c>
      <c r="D34" s="18"/>
      <c r="E34" s="18">
        <v>144</v>
      </c>
      <c r="F34" s="31">
        <f t="shared" si="12"/>
        <v>1.9305555555555556</v>
      </c>
      <c r="G34" s="24">
        <v>278</v>
      </c>
      <c r="H34" s="17">
        <v>1</v>
      </c>
      <c r="I34" s="24">
        <f t="shared" si="13"/>
        <v>467</v>
      </c>
      <c r="J34" s="17">
        <v>196</v>
      </c>
      <c r="K34" s="18">
        <f t="shared" si="14"/>
        <v>92</v>
      </c>
      <c r="L34" s="23">
        <v>98</v>
      </c>
      <c r="M34" s="18">
        <v>190</v>
      </c>
      <c r="N34" s="23">
        <f t="shared" si="15"/>
        <v>81</v>
      </c>
      <c r="O34" s="21">
        <f t="shared" si="16"/>
        <v>20.984455958549223</v>
      </c>
    </row>
    <row r="35" spans="1:15" ht="13.5">
      <c r="A35" s="26">
        <v>1991</v>
      </c>
      <c r="B35" s="25" t="s">
        <v>33</v>
      </c>
      <c r="C35" s="23">
        <v>324</v>
      </c>
      <c r="D35" s="18"/>
      <c r="E35" s="18">
        <v>181</v>
      </c>
      <c r="F35" s="31">
        <f t="shared" si="12"/>
        <v>1.87292817679558</v>
      </c>
      <c r="G35" s="24">
        <v>339</v>
      </c>
      <c r="H35" s="17">
        <v>0</v>
      </c>
      <c r="I35" s="24">
        <f t="shared" si="13"/>
        <v>663</v>
      </c>
      <c r="J35" s="17">
        <v>225</v>
      </c>
      <c r="K35" s="18">
        <f t="shared" si="14"/>
        <v>113</v>
      </c>
      <c r="L35" s="23">
        <v>137</v>
      </c>
      <c r="M35" s="18">
        <v>250</v>
      </c>
      <c r="N35" s="23">
        <f t="shared" si="15"/>
        <v>188</v>
      </c>
      <c r="O35" s="21">
        <f t="shared" si="16"/>
        <v>39.578947368421055</v>
      </c>
    </row>
    <row r="36" spans="1:15" ht="13.5">
      <c r="A36" s="26">
        <v>1990</v>
      </c>
      <c r="B36" s="25" t="s">
        <v>34</v>
      </c>
      <c r="C36" s="23">
        <v>378</v>
      </c>
      <c r="D36" s="18"/>
      <c r="E36" s="18">
        <v>341</v>
      </c>
      <c r="F36" s="31">
        <f t="shared" si="12"/>
        <v>1.7565982404692082</v>
      </c>
      <c r="G36" s="24">
        <v>599</v>
      </c>
      <c r="H36" s="17">
        <v>0</v>
      </c>
      <c r="I36" s="24">
        <f t="shared" si="13"/>
        <v>977</v>
      </c>
      <c r="J36" s="17">
        <v>349</v>
      </c>
      <c r="K36" s="18">
        <f t="shared" si="14"/>
        <v>114</v>
      </c>
      <c r="L36" s="23">
        <v>190</v>
      </c>
      <c r="M36" s="18">
        <v>304</v>
      </c>
      <c r="N36" s="23">
        <f t="shared" si="15"/>
        <v>324</v>
      </c>
      <c r="O36" s="21">
        <f>N36/(M36+J36)*100</f>
        <v>49.617151607963244</v>
      </c>
    </row>
  </sheetData>
  <sheetProtection/>
  <mergeCells count="7">
    <mergeCell ref="A6:B6"/>
    <mergeCell ref="C1:M1"/>
    <mergeCell ref="N1:O1"/>
    <mergeCell ref="D2:E2"/>
    <mergeCell ref="A4:B4"/>
    <mergeCell ref="A5:B5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9.140625" style="5" customWidth="1"/>
    <col min="2" max="2" width="19.00390625" style="5" customWidth="1"/>
    <col min="3" max="3" width="11.28125" style="9" customWidth="1"/>
    <col min="4" max="4" width="0" style="9" hidden="1" customWidth="1"/>
    <col min="5" max="5" width="9.140625" style="9" customWidth="1"/>
    <col min="6" max="6" width="8.421875" style="9" customWidth="1"/>
    <col min="7" max="8" width="9.140625" style="9" customWidth="1"/>
    <col min="9" max="9" width="10.140625" style="9" customWidth="1"/>
    <col min="10" max="10" width="9.140625" style="9" customWidth="1"/>
    <col min="11" max="11" width="11.8515625" style="9" customWidth="1"/>
    <col min="12" max="12" width="9.7109375" style="9" customWidth="1"/>
    <col min="13" max="13" width="10.8515625" style="9" customWidth="1"/>
    <col min="14" max="14" width="9.140625" style="9" customWidth="1"/>
    <col min="15" max="15" width="12.00390625" style="22" customWidth="1"/>
    <col min="16" max="16384" width="9.140625" style="2" customWidth="1"/>
  </cols>
  <sheetData>
    <row r="1" spans="1:15" s="8" customFormat="1" ht="21" customHeight="1" thickBot="1">
      <c r="A1" s="55" t="s">
        <v>40</v>
      </c>
      <c r="B1" s="55"/>
      <c r="C1" s="46" t="s">
        <v>41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7" t="str">
        <f>Мир!N1</f>
        <v>на 21 мая 2019</v>
      </c>
      <c r="O1" s="47"/>
    </row>
    <row r="2" spans="1:15" s="7" customFormat="1" ht="35.25" thickTop="1">
      <c r="A2" s="12" t="s">
        <v>0</v>
      </c>
      <c r="B2" s="13" t="s">
        <v>1</v>
      </c>
      <c r="C2" s="14" t="s">
        <v>12</v>
      </c>
      <c r="D2" s="48" t="s">
        <v>2</v>
      </c>
      <c r="E2" s="48"/>
      <c r="F2" s="14" t="s">
        <v>13</v>
      </c>
      <c r="G2" s="15" t="s">
        <v>14</v>
      </c>
      <c r="H2" s="14" t="s">
        <v>15</v>
      </c>
      <c r="I2" s="15" t="s">
        <v>23</v>
      </c>
      <c r="J2" s="14" t="s">
        <v>16</v>
      </c>
      <c r="K2" s="15" t="s">
        <v>17</v>
      </c>
      <c r="L2" s="14" t="s">
        <v>18</v>
      </c>
      <c r="M2" s="15" t="s">
        <v>24</v>
      </c>
      <c r="N2" s="14" t="s">
        <v>19</v>
      </c>
      <c r="O2" s="19" t="s">
        <v>20</v>
      </c>
    </row>
    <row r="3" spans="1:15" ht="11.25">
      <c r="A3" s="16"/>
      <c r="B3" s="3"/>
      <c r="C3" s="10" t="s">
        <v>21</v>
      </c>
      <c r="D3" s="4" t="s">
        <v>3</v>
      </c>
      <c r="E3" s="4" t="s">
        <v>4</v>
      </c>
      <c r="F3" s="10" t="s">
        <v>22</v>
      </c>
      <c r="G3" s="4" t="s">
        <v>21</v>
      </c>
      <c r="H3" s="10" t="s">
        <v>21</v>
      </c>
      <c r="I3" s="4" t="s">
        <v>21</v>
      </c>
      <c r="J3" s="10" t="s">
        <v>21</v>
      </c>
      <c r="K3" s="4" t="s">
        <v>21</v>
      </c>
      <c r="L3" s="10" t="s">
        <v>21</v>
      </c>
      <c r="M3" s="4" t="s">
        <v>21</v>
      </c>
      <c r="N3" s="10" t="s">
        <v>21</v>
      </c>
      <c r="O3" s="20" t="s">
        <v>5</v>
      </c>
    </row>
    <row r="4" spans="1:15" s="1" customFormat="1" ht="19.5" customHeight="1">
      <c r="A4" s="51" t="s">
        <v>49</v>
      </c>
      <c r="B4" s="52"/>
      <c r="C4" s="32">
        <f>(C16/C17*100)-100</f>
        <v>-40.49586776859504</v>
      </c>
      <c r="D4" s="32" t="e">
        <f aca="true" t="shared" si="0" ref="D4:N4">(D16/D17*100)-100</f>
        <v>#DIV/0!</v>
      </c>
      <c r="E4" s="33">
        <f t="shared" si="0"/>
        <v>-22.466960352422902</v>
      </c>
      <c r="F4" s="32">
        <f t="shared" si="0"/>
        <v>-22.73977550566792</v>
      </c>
      <c r="G4" s="33">
        <f t="shared" si="0"/>
        <v>-40.09779951100244</v>
      </c>
      <c r="H4" s="32" t="e">
        <f t="shared" si="0"/>
        <v>#DIV/0!</v>
      </c>
      <c r="I4" s="33">
        <f t="shared" si="0"/>
        <v>-40.16337644656228</v>
      </c>
      <c r="J4" s="32">
        <f t="shared" si="0"/>
        <v>500</v>
      </c>
      <c r="K4" s="33">
        <f t="shared" si="0"/>
        <v>-16.666666666666657</v>
      </c>
      <c r="L4" s="32">
        <f>(L16/L17*100)-100</f>
        <v>-64.28571428571428</v>
      </c>
      <c r="M4" s="33">
        <f t="shared" si="0"/>
        <v>-42.307692307692314</v>
      </c>
      <c r="N4" s="32">
        <f t="shared" si="0"/>
        <v>-114.58333333333333</v>
      </c>
      <c r="O4" s="30"/>
    </row>
    <row r="5" spans="1:15" s="1" customFormat="1" ht="27.75" customHeight="1">
      <c r="A5" s="53" t="s">
        <v>50</v>
      </c>
      <c r="B5" s="54"/>
      <c r="C5" s="32">
        <f>(C16/C6*100)-100</f>
        <v>-29.203539823008853</v>
      </c>
      <c r="D5" s="32" t="e">
        <f aca="true" t="shared" si="1" ref="D5:N5">(D16/D6*100)-100</f>
        <v>#DIV/0!</v>
      </c>
      <c r="E5" s="33">
        <f t="shared" si="1"/>
        <v>-37.875044122837984</v>
      </c>
      <c r="F5" s="32">
        <f t="shared" si="1"/>
        <v>-9.210654907627074</v>
      </c>
      <c r="G5" s="33">
        <f t="shared" si="1"/>
        <v>-42.3438970818952</v>
      </c>
      <c r="H5" s="32">
        <f t="shared" si="1"/>
        <v>-100</v>
      </c>
      <c r="I5" s="33">
        <f t="shared" si="1"/>
        <v>-40.55187339375084</v>
      </c>
      <c r="J5" s="32">
        <f t="shared" si="1"/>
        <v>200</v>
      </c>
      <c r="K5" s="33">
        <f t="shared" si="1"/>
        <v>-21.875</v>
      </c>
      <c r="L5" s="32">
        <f>(L16/L6*100)-100</f>
        <v>-59.01639344262295</v>
      </c>
      <c r="M5" s="33">
        <f t="shared" si="1"/>
        <v>-40</v>
      </c>
      <c r="N5" s="32">
        <f t="shared" si="1"/>
        <v>-111.75811870100785</v>
      </c>
      <c r="O5" s="30"/>
    </row>
    <row r="6" spans="1:15" s="1" customFormat="1" ht="39.75" customHeight="1" thickBot="1">
      <c r="A6" s="49" t="s">
        <v>35</v>
      </c>
      <c r="B6" s="50"/>
      <c r="C6" s="27">
        <f>AVERAGE(C17:C21)</f>
        <v>203.4</v>
      </c>
      <c r="D6" s="27" t="e">
        <f aca="true" t="shared" si="2" ref="D6:N6">AVERAGE(D17:D21)</f>
        <v>#DIV/0!</v>
      </c>
      <c r="E6" s="28">
        <f t="shared" si="2"/>
        <v>566.6</v>
      </c>
      <c r="F6" s="27">
        <f t="shared" si="2"/>
        <v>2.2999044432952926</v>
      </c>
      <c r="G6" s="28">
        <f t="shared" si="2"/>
        <v>1274.8</v>
      </c>
      <c r="H6" s="27">
        <f t="shared" si="2"/>
        <v>0.4</v>
      </c>
      <c r="I6" s="28">
        <f t="shared" si="2"/>
        <v>1478.6</v>
      </c>
      <c r="J6" s="27">
        <f t="shared" si="2"/>
        <v>50</v>
      </c>
      <c r="K6" s="28">
        <f t="shared" si="2"/>
        <v>640</v>
      </c>
      <c r="L6" s="27">
        <f t="shared" si="2"/>
        <v>610</v>
      </c>
      <c r="M6" s="28">
        <f t="shared" si="2"/>
        <v>1250</v>
      </c>
      <c r="N6" s="27">
        <f t="shared" si="2"/>
        <v>178.6</v>
      </c>
      <c r="O6" s="29"/>
    </row>
    <row r="7" spans="1:15" s="1" customFormat="1" ht="16.5" customHeight="1" thickTop="1">
      <c r="A7" s="43">
        <v>2019</v>
      </c>
      <c r="B7" s="38" t="s">
        <v>60</v>
      </c>
      <c r="C7" s="39">
        <v>41</v>
      </c>
      <c r="D7" s="39"/>
      <c r="E7" s="41">
        <v>200</v>
      </c>
      <c r="F7" s="39">
        <f>G7/E7</f>
        <v>3.25</v>
      </c>
      <c r="G7" s="41">
        <v>650</v>
      </c>
      <c r="H7" s="39">
        <v>0</v>
      </c>
      <c r="I7" s="41">
        <f>C7+G7+H7</f>
        <v>691</v>
      </c>
      <c r="J7" s="39">
        <v>20</v>
      </c>
      <c r="K7" s="41">
        <f>M7-L7</f>
        <v>300</v>
      </c>
      <c r="L7" s="39">
        <v>350</v>
      </c>
      <c r="M7" s="41">
        <v>650</v>
      </c>
      <c r="N7" s="39">
        <f>I7-J7-M7</f>
        <v>21</v>
      </c>
      <c r="O7" s="45">
        <f>N7/(M7+J7)*100</f>
        <v>3.134328358208955</v>
      </c>
    </row>
    <row r="8" spans="1:15" s="1" customFormat="1" ht="16.5" customHeight="1">
      <c r="A8" s="43">
        <v>2018</v>
      </c>
      <c r="B8" s="38" t="s">
        <v>59</v>
      </c>
      <c r="C8" s="39">
        <v>61</v>
      </c>
      <c r="D8" s="39"/>
      <c r="E8" s="41">
        <v>250</v>
      </c>
      <c r="F8" s="39">
        <f>G8/E8</f>
        <v>2.6</v>
      </c>
      <c r="G8" s="41">
        <v>650</v>
      </c>
      <c r="H8" s="39">
        <v>0</v>
      </c>
      <c r="I8" s="41">
        <f>C8+G8+H8</f>
        <v>711</v>
      </c>
      <c r="J8" s="39">
        <v>20</v>
      </c>
      <c r="K8" s="41">
        <f>M8-L8</f>
        <v>300</v>
      </c>
      <c r="L8" s="39">
        <v>350</v>
      </c>
      <c r="M8" s="41">
        <v>650</v>
      </c>
      <c r="N8" s="39">
        <f>I8-J8-M8</f>
        <v>41</v>
      </c>
      <c r="O8" s="45">
        <f>N8/(M8+J8)*100</f>
        <v>6.119402985074627</v>
      </c>
    </row>
    <row r="9" spans="1:15" s="1" customFormat="1" ht="18.75" customHeight="1">
      <c r="A9" s="43">
        <v>2017</v>
      </c>
      <c r="B9" s="38" t="s">
        <v>58</v>
      </c>
      <c r="C9" s="39">
        <v>50</v>
      </c>
      <c r="D9" s="39"/>
      <c r="E9" s="41">
        <v>300</v>
      </c>
      <c r="F9" s="39">
        <f>G9/E9</f>
        <v>2.6666666666666665</v>
      </c>
      <c r="G9" s="41">
        <v>800</v>
      </c>
      <c r="H9" s="39">
        <v>0</v>
      </c>
      <c r="I9" s="41">
        <f>C9+G9+H9</f>
        <v>850</v>
      </c>
      <c r="J9" s="39">
        <v>20</v>
      </c>
      <c r="K9" s="41">
        <f aca="true" t="shared" si="3" ref="K9:K14">M9-L9</f>
        <v>350</v>
      </c>
      <c r="L9" s="39">
        <v>450</v>
      </c>
      <c r="M9" s="41">
        <v>800</v>
      </c>
      <c r="N9" s="39">
        <f aca="true" t="shared" si="4" ref="N9:N14">I9-J9-M9</f>
        <v>30</v>
      </c>
      <c r="O9" s="45">
        <f aca="true" t="shared" si="5" ref="O9:O14">N9/(M9+J9)*100</f>
        <v>3.6585365853658534</v>
      </c>
    </row>
    <row r="10" spans="1:15" s="1" customFormat="1" ht="18.75" customHeight="1">
      <c r="A10" s="43">
        <v>2016</v>
      </c>
      <c r="B10" s="38" t="s">
        <v>57</v>
      </c>
      <c r="C10" s="39">
        <v>99</v>
      </c>
      <c r="D10" s="39"/>
      <c r="E10" s="41">
        <v>241</v>
      </c>
      <c r="F10" s="39">
        <f>G10/E10</f>
        <v>2.7012448132780085</v>
      </c>
      <c r="G10" s="41">
        <v>651</v>
      </c>
      <c r="H10" s="39">
        <v>2</v>
      </c>
      <c r="I10" s="41">
        <f aca="true" t="shared" si="6" ref="I10:I15">C10+G10+H10</f>
        <v>752</v>
      </c>
      <c r="J10" s="39">
        <v>2</v>
      </c>
      <c r="K10" s="41">
        <f t="shared" si="3"/>
        <v>350</v>
      </c>
      <c r="L10" s="39">
        <v>350</v>
      </c>
      <c r="M10" s="41">
        <v>700</v>
      </c>
      <c r="N10" s="39">
        <f t="shared" si="4"/>
        <v>50</v>
      </c>
      <c r="O10" s="45">
        <f t="shared" si="5"/>
        <v>7.122507122507122</v>
      </c>
    </row>
    <row r="11" spans="1:15" s="1" customFormat="1" ht="19.5" customHeight="1">
      <c r="A11" s="43">
        <v>2015</v>
      </c>
      <c r="B11" s="38" t="s">
        <v>56</v>
      </c>
      <c r="C11" s="39">
        <v>166</v>
      </c>
      <c r="D11" s="39"/>
      <c r="E11" s="41">
        <v>250</v>
      </c>
      <c r="F11" s="39">
        <f>G11/E11</f>
        <v>3.012</v>
      </c>
      <c r="G11" s="41">
        <v>753</v>
      </c>
      <c r="H11" s="39">
        <v>0</v>
      </c>
      <c r="I11" s="41">
        <f t="shared" si="6"/>
        <v>919</v>
      </c>
      <c r="J11" s="39">
        <v>20</v>
      </c>
      <c r="K11" s="41">
        <f t="shared" si="3"/>
        <v>350</v>
      </c>
      <c r="L11" s="39">
        <v>450</v>
      </c>
      <c r="M11" s="41">
        <v>800</v>
      </c>
      <c r="N11" s="39">
        <f t="shared" si="4"/>
        <v>99</v>
      </c>
      <c r="O11" s="45">
        <f t="shared" si="5"/>
        <v>12.073170731707316</v>
      </c>
    </row>
    <row r="12" spans="1:15" s="1" customFormat="1" ht="21.75" customHeight="1">
      <c r="A12" s="43">
        <v>2014</v>
      </c>
      <c r="B12" s="38" t="s">
        <v>55</v>
      </c>
      <c r="C12" s="39">
        <v>160</v>
      </c>
      <c r="D12" s="39"/>
      <c r="E12" s="40">
        <v>320</v>
      </c>
      <c r="F12" s="42">
        <f>G12/E12</f>
        <v>2.709375</v>
      </c>
      <c r="G12" s="41">
        <v>867</v>
      </c>
      <c r="H12" s="42">
        <v>0</v>
      </c>
      <c r="I12" s="41">
        <f t="shared" si="6"/>
        <v>1027</v>
      </c>
      <c r="J12" s="42">
        <v>5</v>
      </c>
      <c r="K12" s="40">
        <f t="shared" si="3"/>
        <v>350</v>
      </c>
      <c r="L12" s="39">
        <v>500</v>
      </c>
      <c r="M12" s="40">
        <v>850</v>
      </c>
      <c r="N12" s="39">
        <f t="shared" si="4"/>
        <v>172</v>
      </c>
      <c r="O12" s="45">
        <f t="shared" si="5"/>
        <v>20.116959064327485</v>
      </c>
    </row>
    <row r="13" spans="1:15" s="1" customFormat="1" ht="16.5" customHeight="1">
      <c r="A13" s="43">
        <v>2013</v>
      </c>
      <c r="B13" s="38" t="s">
        <v>54</v>
      </c>
      <c r="C13" s="39">
        <v>167</v>
      </c>
      <c r="D13" s="39"/>
      <c r="E13" s="40">
        <v>322</v>
      </c>
      <c r="F13" s="42">
        <f>G13/E13</f>
        <v>2.012422360248447</v>
      </c>
      <c r="G13" s="41">
        <v>648</v>
      </c>
      <c r="H13" s="42">
        <v>0</v>
      </c>
      <c r="I13" s="41">
        <f t="shared" si="6"/>
        <v>815</v>
      </c>
      <c r="J13" s="42">
        <v>5</v>
      </c>
      <c r="K13" s="40">
        <f t="shared" si="3"/>
        <v>350</v>
      </c>
      <c r="L13" s="39">
        <v>300</v>
      </c>
      <c r="M13" s="40">
        <v>650</v>
      </c>
      <c r="N13" s="39">
        <f t="shared" si="4"/>
        <v>160</v>
      </c>
      <c r="O13" s="45">
        <f t="shared" si="5"/>
        <v>24.427480916030532</v>
      </c>
    </row>
    <row r="14" spans="1:15" s="1" customFormat="1" ht="15.75" customHeight="1">
      <c r="A14" s="43">
        <v>2012</v>
      </c>
      <c r="B14" s="38" t="s">
        <v>52</v>
      </c>
      <c r="C14" s="39">
        <v>110</v>
      </c>
      <c r="D14" s="39"/>
      <c r="E14" s="40">
        <v>392</v>
      </c>
      <c r="F14" s="44">
        <f aca="true" t="shared" si="7" ref="F14:F21">G14/E14</f>
        <v>2.760204081632653</v>
      </c>
      <c r="G14" s="41">
        <v>1082</v>
      </c>
      <c r="H14" s="42">
        <v>0</v>
      </c>
      <c r="I14" s="41">
        <f t="shared" si="6"/>
        <v>1192</v>
      </c>
      <c r="J14" s="42">
        <v>25</v>
      </c>
      <c r="K14" s="18">
        <f t="shared" si="3"/>
        <v>400</v>
      </c>
      <c r="L14" s="39">
        <v>600</v>
      </c>
      <c r="M14" s="40">
        <v>1000</v>
      </c>
      <c r="N14" s="39">
        <f t="shared" si="4"/>
        <v>167</v>
      </c>
      <c r="O14" s="21">
        <f t="shared" si="5"/>
        <v>16.29268292682927</v>
      </c>
    </row>
    <row r="15" spans="1:15" s="1" customFormat="1" ht="15.75" customHeight="1">
      <c r="A15" s="43">
        <v>2011</v>
      </c>
      <c r="B15" s="38" t="s">
        <v>51</v>
      </c>
      <c r="C15" s="39">
        <v>79</v>
      </c>
      <c r="D15" s="39"/>
      <c r="E15" s="40">
        <v>327</v>
      </c>
      <c r="F15" s="44">
        <f t="shared" si="7"/>
        <v>2.44954128440367</v>
      </c>
      <c r="G15" s="41">
        <v>801</v>
      </c>
      <c r="H15" s="42">
        <v>5</v>
      </c>
      <c r="I15" s="41">
        <f t="shared" si="6"/>
        <v>885</v>
      </c>
      <c r="J15" s="42">
        <v>25</v>
      </c>
      <c r="K15" s="18">
        <f aca="true" t="shared" si="8" ref="K15:K21">M15-L15</f>
        <v>400</v>
      </c>
      <c r="L15" s="39">
        <v>350</v>
      </c>
      <c r="M15" s="40">
        <v>750</v>
      </c>
      <c r="N15" s="39">
        <f aca="true" t="shared" si="9" ref="N15:N21">I15-J15-M15</f>
        <v>110</v>
      </c>
      <c r="O15" s="21">
        <f aca="true" t="shared" si="10" ref="O15:O21">N15/(M15+J15)*100</f>
        <v>14.193548387096774</v>
      </c>
    </row>
    <row r="16" spans="1:15" s="1" customFormat="1" ht="13.5">
      <c r="A16" s="43">
        <v>2010</v>
      </c>
      <c r="B16" s="38" t="s">
        <v>48</v>
      </c>
      <c r="C16" s="39">
        <v>144</v>
      </c>
      <c r="D16" s="40"/>
      <c r="E16" s="40">
        <v>352</v>
      </c>
      <c r="F16" s="44">
        <f t="shared" si="7"/>
        <v>2.0880681818181817</v>
      </c>
      <c r="G16" s="41">
        <v>735</v>
      </c>
      <c r="H16" s="42">
        <v>0</v>
      </c>
      <c r="I16" s="41">
        <f aca="true" t="shared" si="11" ref="I16:I21">C16+G16+H16</f>
        <v>879</v>
      </c>
      <c r="J16" s="42">
        <v>150</v>
      </c>
      <c r="K16" s="18">
        <f t="shared" si="8"/>
        <v>500</v>
      </c>
      <c r="L16" s="39">
        <v>250</v>
      </c>
      <c r="M16" s="40">
        <v>750</v>
      </c>
      <c r="N16" s="39">
        <f t="shared" si="9"/>
        <v>-21</v>
      </c>
      <c r="O16" s="21">
        <f t="shared" si="10"/>
        <v>-2.3333333333333335</v>
      </c>
    </row>
    <row r="17" spans="1:15" s="1" customFormat="1" ht="13.5">
      <c r="A17" s="43">
        <v>2009</v>
      </c>
      <c r="B17" s="38" t="s">
        <v>47</v>
      </c>
      <c r="C17" s="39">
        <v>242</v>
      </c>
      <c r="D17" s="40"/>
      <c r="E17" s="40">
        <v>454</v>
      </c>
      <c r="F17" s="44">
        <f t="shared" si="7"/>
        <v>2.702643171806167</v>
      </c>
      <c r="G17" s="41">
        <v>1227</v>
      </c>
      <c r="H17" s="42">
        <v>0</v>
      </c>
      <c r="I17" s="41">
        <f t="shared" si="11"/>
        <v>1469</v>
      </c>
      <c r="J17" s="42">
        <v>25</v>
      </c>
      <c r="K17" s="18">
        <f t="shared" si="8"/>
        <v>600</v>
      </c>
      <c r="L17" s="39">
        <v>700</v>
      </c>
      <c r="M17" s="40">
        <v>1300</v>
      </c>
      <c r="N17" s="39">
        <f t="shared" si="9"/>
        <v>144</v>
      </c>
      <c r="O17" s="21">
        <f t="shared" si="10"/>
        <v>10.867924528301886</v>
      </c>
    </row>
    <row r="18" spans="1:18" ht="13.5">
      <c r="A18" s="11">
        <v>2008</v>
      </c>
      <c r="B18" s="5" t="s">
        <v>46</v>
      </c>
      <c r="C18" s="23">
        <v>200</v>
      </c>
      <c r="D18" s="18"/>
      <c r="E18" s="18">
        <v>545</v>
      </c>
      <c r="F18" s="31">
        <f t="shared" si="7"/>
        <v>2.7376146788990825</v>
      </c>
      <c r="G18" s="24">
        <v>1492</v>
      </c>
      <c r="H18" s="17">
        <v>0</v>
      </c>
      <c r="I18" s="24">
        <f t="shared" si="11"/>
        <v>1692</v>
      </c>
      <c r="J18" s="17">
        <v>50</v>
      </c>
      <c r="K18" s="18">
        <f t="shared" si="8"/>
        <v>600</v>
      </c>
      <c r="L18" s="23">
        <v>800</v>
      </c>
      <c r="M18" s="18">
        <v>1400</v>
      </c>
      <c r="N18" s="23">
        <f t="shared" si="9"/>
        <v>242</v>
      </c>
      <c r="O18" s="21">
        <f t="shared" si="10"/>
        <v>16.689655172413794</v>
      </c>
      <c r="P18" s="6"/>
      <c r="Q18" s="6"/>
      <c r="R18" s="6"/>
    </row>
    <row r="19" spans="1:18" ht="13.5">
      <c r="A19" s="11">
        <v>2007</v>
      </c>
      <c r="B19" s="5" t="s">
        <v>45</v>
      </c>
      <c r="C19" s="23">
        <v>170</v>
      </c>
      <c r="D19" s="18"/>
      <c r="E19" s="18">
        <v>584</v>
      </c>
      <c r="F19" s="31">
        <f t="shared" si="7"/>
        <v>2.2345890410958904</v>
      </c>
      <c r="G19" s="24">
        <v>1305</v>
      </c>
      <c r="H19" s="17">
        <v>0</v>
      </c>
      <c r="I19" s="24">
        <f t="shared" si="11"/>
        <v>1475</v>
      </c>
      <c r="J19" s="17">
        <v>75</v>
      </c>
      <c r="K19" s="18">
        <f t="shared" si="8"/>
        <v>600</v>
      </c>
      <c r="L19" s="23">
        <v>600</v>
      </c>
      <c r="M19" s="18">
        <v>1200</v>
      </c>
      <c r="N19" s="23">
        <f t="shared" si="9"/>
        <v>200</v>
      </c>
      <c r="O19" s="21">
        <f t="shared" si="10"/>
        <v>15.686274509803921</v>
      </c>
      <c r="P19" s="6"/>
      <c r="Q19" s="6"/>
      <c r="R19" s="6"/>
    </row>
    <row r="20" spans="1:18" ht="13.5">
      <c r="A20" s="11">
        <v>2006</v>
      </c>
      <c r="B20" s="5" t="s">
        <v>44</v>
      </c>
      <c r="C20" s="23">
        <v>241</v>
      </c>
      <c r="D20" s="18"/>
      <c r="E20" s="18">
        <v>550</v>
      </c>
      <c r="F20" s="31">
        <f t="shared" si="7"/>
        <v>2.1818181818181817</v>
      </c>
      <c r="G20" s="24">
        <v>1200</v>
      </c>
      <c r="H20" s="17">
        <v>2</v>
      </c>
      <c r="I20" s="24">
        <f t="shared" si="11"/>
        <v>1443</v>
      </c>
      <c r="J20" s="17">
        <v>50</v>
      </c>
      <c r="K20" s="18">
        <f t="shared" si="8"/>
        <v>600</v>
      </c>
      <c r="L20" s="23">
        <v>600</v>
      </c>
      <c r="M20" s="18">
        <v>1200</v>
      </c>
      <c r="N20" s="23">
        <f t="shared" si="9"/>
        <v>193</v>
      </c>
      <c r="O20" s="21">
        <f t="shared" si="10"/>
        <v>15.440000000000001</v>
      </c>
      <c r="P20" s="6"/>
      <c r="Q20" s="6"/>
      <c r="R20" s="6"/>
    </row>
    <row r="21" spans="1:18" ht="13.5">
      <c r="A21" s="11">
        <v>2005</v>
      </c>
      <c r="B21" s="5" t="s">
        <v>6</v>
      </c>
      <c r="C21" s="23">
        <v>164</v>
      </c>
      <c r="D21" s="18"/>
      <c r="E21" s="18">
        <v>700</v>
      </c>
      <c r="F21" s="31">
        <f t="shared" si="7"/>
        <v>1.6428571428571428</v>
      </c>
      <c r="G21" s="24">
        <v>1150</v>
      </c>
      <c r="H21" s="17">
        <v>0</v>
      </c>
      <c r="I21" s="24">
        <f t="shared" si="11"/>
        <v>1314</v>
      </c>
      <c r="J21" s="17">
        <v>50</v>
      </c>
      <c r="K21" s="18">
        <f t="shared" si="8"/>
        <v>800</v>
      </c>
      <c r="L21" s="23">
        <v>350</v>
      </c>
      <c r="M21" s="18">
        <v>1150</v>
      </c>
      <c r="N21" s="23">
        <f t="shared" si="9"/>
        <v>114</v>
      </c>
      <c r="O21" s="21">
        <f t="shared" si="10"/>
        <v>9.5</v>
      </c>
      <c r="P21" s="6"/>
      <c r="Q21" s="6"/>
      <c r="R21" s="6"/>
    </row>
    <row r="22" spans="1:18" ht="13.5">
      <c r="A22" s="11">
        <v>2004</v>
      </c>
      <c r="B22" s="5" t="s">
        <v>7</v>
      </c>
      <c r="C22" s="23">
        <v>139</v>
      </c>
      <c r="D22" s="18"/>
      <c r="E22" s="18">
        <v>750</v>
      </c>
      <c r="F22" s="31">
        <f aca="true" t="shared" si="12" ref="F22:F36">G22/E22</f>
        <v>1.8666666666666667</v>
      </c>
      <c r="G22" s="24">
        <v>1400</v>
      </c>
      <c r="H22" s="17">
        <v>0</v>
      </c>
      <c r="I22" s="24">
        <f aca="true" t="shared" si="13" ref="I22:I36">C22+G22+H22</f>
        <v>1539</v>
      </c>
      <c r="J22" s="17">
        <v>50</v>
      </c>
      <c r="K22" s="18">
        <f aca="true" t="shared" si="14" ref="K22:K36">M22-L22</f>
        <v>825</v>
      </c>
      <c r="L22" s="23">
        <v>500</v>
      </c>
      <c r="M22" s="18">
        <v>1325</v>
      </c>
      <c r="N22" s="23">
        <f aca="true" t="shared" si="15" ref="N22:N36">I22-J22-M22</f>
        <v>164</v>
      </c>
      <c r="O22" s="21">
        <f aca="true" t="shared" si="16" ref="O22:O35">N22/(M22+J22)*100</f>
        <v>11.927272727272726</v>
      </c>
      <c r="P22" s="6"/>
      <c r="Q22" s="6"/>
      <c r="R22" s="6"/>
    </row>
    <row r="23" spans="1:18" ht="13.5">
      <c r="A23" s="11">
        <v>2003</v>
      </c>
      <c r="B23" s="5" t="s">
        <v>8</v>
      </c>
      <c r="C23" s="23">
        <v>199</v>
      </c>
      <c r="D23" s="18"/>
      <c r="E23" s="18">
        <v>700</v>
      </c>
      <c r="F23" s="31">
        <f t="shared" si="12"/>
        <v>1.7142857142857142</v>
      </c>
      <c r="G23" s="24">
        <v>1200</v>
      </c>
      <c r="H23" s="17">
        <v>0</v>
      </c>
      <c r="I23" s="24">
        <f t="shared" si="13"/>
        <v>1399</v>
      </c>
      <c r="J23" s="17">
        <v>60</v>
      </c>
      <c r="K23" s="18">
        <f t="shared" si="14"/>
        <v>825</v>
      </c>
      <c r="L23" s="23">
        <v>375</v>
      </c>
      <c r="M23" s="18">
        <v>1200</v>
      </c>
      <c r="N23" s="23">
        <f t="shared" si="15"/>
        <v>139</v>
      </c>
      <c r="O23" s="21">
        <f t="shared" si="16"/>
        <v>11.031746031746032</v>
      </c>
      <c r="P23" s="6"/>
      <c r="Q23" s="6"/>
      <c r="R23" s="6"/>
    </row>
    <row r="24" spans="1:18" ht="13.5">
      <c r="A24" s="11">
        <v>2002</v>
      </c>
      <c r="B24" s="5" t="s">
        <v>9</v>
      </c>
      <c r="C24" s="23">
        <v>9</v>
      </c>
      <c r="D24" s="18"/>
      <c r="E24" s="18">
        <v>709</v>
      </c>
      <c r="F24" s="31">
        <f t="shared" si="12"/>
        <v>2.2566995768688294</v>
      </c>
      <c r="G24" s="24">
        <v>1600</v>
      </c>
      <c r="H24" s="17">
        <v>0</v>
      </c>
      <c r="I24" s="24">
        <f t="shared" si="13"/>
        <v>1609</v>
      </c>
      <c r="J24" s="17">
        <v>110</v>
      </c>
      <c r="K24" s="18">
        <f t="shared" si="14"/>
        <v>800</v>
      </c>
      <c r="L24" s="23">
        <v>500</v>
      </c>
      <c r="M24" s="18">
        <v>1300</v>
      </c>
      <c r="N24" s="23">
        <f t="shared" si="15"/>
        <v>199</v>
      </c>
      <c r="O24" s="21">
        <f t="shared" si="16"/>
        <v>14.113475177304965</v>
      </c>
      <c r="P24" s="6"/>
      <c r="Q24" s="6"/>
      <c r="R24" s="6"/>
    </row>
    <row r="25" spans="1:18" ht="13.5">
      <c r="A25" s="11">
        <v>2001</v>
      </c>
      <c r="B25" s="5" t="s">
        <v>10</v>
      </c>
      <c r="C25" s="23">
        <v>45</v>
      </c>
      <c r="D25" s="18"/>
      <c r="E25" s="18">
        <v>777</v>
      </c>
      <c r="F25" s="31">
        <f t="shared" si="12"/>
        <v>1.6653796653796653</v>
      </c>
      <c r="G25" s="24">
        <v>1294</v>
      </c>
      <c r="H25" s="17">
        <v>0</v>
      </c>
      <c r="I25" s="24">
        <f t="shared" si="13"/>
        <v>1339</v>
      </c>
      <c r="J25" s="17">
        <v>30</v>
      </c>
      <c r="K25" s="18">
        <f t="shared" si="14"/>
        <v>800</v>
      </c>
      <c r="L25" s="23">
        <v>500</v>
      </c>
      <c r="M25" s="18">
        <v>1300</v>
      </c>
      <c r="N25" s="23">
        <f t="shared" si="15"/>
        <v>9</v>
      </c>
      <c r="O25" s="21">
        <f t="shared" si="16"/>
        <v>0.6766917293233082</v>
      </c>
      <c r="P25" s="6"/>
      <c r="Q25" s="6"/>
      <c r="R25" s="6"/>
    </row>
    <row r="26" spans="1:18" ht="13.5">
      <c r="A26" s="11">
        <v>2000</v>
      </c>
      <c r="B26" s="5" t="s">
        <v>11</v>
      </c>
      <c r="C26" s="23">
        <v>25</v>
      </c>
      <c r="D26" s="18"/>
      <c r="E26" s="18">
        <v>723</v>
      </c>
      <c r="F26" s="31">
        <f t="shared" si="12"/>
        <v>1.8810511756569848</v>
      </c>
      <c r="G26" s="24">
        <v>1360</v>
      </c>
      <c r="H26" s="17">
        <v>10</v>
      </c>
      <c r="I26" s="24">
        <f t="shared" si="13"/>
        <v>1395</v>
      </c>
      <c r="J26" s="17">
        <v>50</v>
      </c>
      <c r="K26" s="18">
        <f t="shared" si="14"/>
        <v>800</v>
      </c>
      <c r="L26" s="23">
        <v>500</v>
      </c>
      <c r="M26" s="18">
        <v>1300</v>
      </c>
      <c r="N26" s="23">
        <f t="shared" si="15"/>
        <v>45</v>
      </c>
      <c r="O26" s="21">
        <f t="shared" si="16"/>
        <v>3.3333333333333335</v>
      </c>
      <c r="P26" s="6"/>
      <c r="Q26" s="6"/>
      <c r="R26" s="6"/>
    </row>
    <row r="27" spans="1:15" ht="13.5">
      <c r="A27" s="26">
        <v>1999</v>
      </c>
      <c r="B27" s="25" t="s">
        <v>25</v>
      </c>
      <c r="C27" s="23">
        <v>25</v>
      </c>
      <c r="D27" s="18"/>
      <c r="E27" s="18">
        <v>641</v>
      </c>
      <c r="F27" s="31">
        <f>G27/E27</f>
        <v>1.4492979719188768</v>
      </c>
      <c r="G27" s="24">
        <v>929</v>
      </c>
      <c r="H27" s="17">
        <v>220</v>
      </c>
      <c r="I27" s="24">
        <f t="shared" si="13"/>
        <v>1174</v>
      </c>
      <c r="J27" s="17">
        <v>0</v>
      </c>
      <c r="K27" s="18">
        <f t="shared" si="14"/>
        <v>645</v>
      </c>
      <c r="L27" s="23">
        <v>504</v>
      </c>
      <c r="M27" s="18">
        <v>1149</v>
      </c>
      <c r="N27" s="23">
        <f t="shared" si="15"/>
        <v>25</v>
      </c>
      <c r="O27" s="21">
        <f t="shared" si="16"/>
        <v>2.175805047867711</v>
      </c>
    </row>
    <row r="28" spans="1:15" ht="13.5">
      <c r="A28" s="26">
        <v>1998</v>
      </c>
      <c r="B28" s="25" t="s">
        <v>26</v>
      </c>
      <c r="C28" s="23">
        <v>25</v>
      </c>
      <c r="D28" s="18"/>
      <c r="E28" s="18">
        <v>790</v>
      </c>
      <c r="F28" s="31">
        <f t="shared" si="12"/>
        <v>1.7518987341772152</v>
      </c>
      <c r="G28" s="24">
        <v>1384</v>
      </c>
      <c r="H28" s="17">
        <v>93</v>
      </c>
      <c r="I28" s="24">
        <f t="shared" si="13"/>
        <v>1502</v>
      </c>
      <c r="J28" s="17">
        <v>0</v>
      </c>
      <c r="K28" s="18">
        <f t="shared" si="14"/>
        <v>843</v>
      </c>
      <c r="L28" s="23">
        <v>634</v>
      </c>
      <c r="M28" s="18">
        <v>1477</v>
      </c>
      <c r="N28" s="23">
        <f t="shared" si="15"/>
        <v>25</v>
      </c>
      <c r="O28" s="21">
        <f t="shared" si="16"/>
        <v>1.6926201760324981</v>
      </c>
    </row>
    <row r="29" spans="1:15" ht="13.5">
      <c r="A29" s="26">
        <v>1997</v>
      </c>
      <c r="B29" s="25" t="s">
        <v>27</v>
      </c>
      <c r="C29" s="23">
        <v>25</v>
      </c>
      <c r="D29" s="18"/>
      <c r="E29" s="18">
        <v>855</v>
      </c>
      <c r="F29" s="31">
        <f t="shared" si="12"/>
        <v>2.0912280701754384</v>
      </c>
      <c r="G29" s="24">
        <v>1788</v>
      </c>
      <c r="H29" s="17">
        <v>0</v>
      </c>
      <c r="I29" s="24">
        <f t="shared" si="13"/>
        <v>1813</v>
      </c>
      <c r="J29" s="17">
        <v>0</v>
      </c>
      <c r="K29" s="18">
        <f t="shared" si="14"/>
        <v>700</v>
      </c>
      <c r="L29" s="23">
        <v>1088</v>
      </c>
      <c r="M29" s="18">
        <v>1788</v>
      </c>
      <c r="N29" s="23">
        <f t="shared" si="15"/>
        <v>25</v>
      </c>
      <c r="O29" s="21">
        <f t="shared" si="16"/>
        <v>1.3982102908277405</v>
      </c>
    </row>
    <row r="30" spans="1:15" ht="13.5">
      <c r="A30" s="26">
        <v>1996</v>
      </c>
      <c r="B30" s="25" t="s">
        <v>28</v>
      </c>
      <c r="C30" s="23">
        <v>25</v>
      </c>
      <c r="D30" s="18"/>
      <c r="E30" s="18">
        <v>867</v>
      </c>
      <c r="F30" s="31">
        <f t="shared" si="12"/>
        <v>2.069204152249135</v>
      </c>
      <c r="G30" s="24">
        <v>1794</v>
      </c>
      <c r="H30" s="17">
        <v>0</v>
      </c>
      <c r="I30" s="24">
        <f t="shared" si="13"/>
        <v>1819</v>
      </c>
      <c r="J30" s="17">
        <v>8</v>
      </c>
      <c r="K30" s="18">
        <f t="shared" si="14"/>
        <v>686</v>
      </c>
      <c r="L30" s="23">
        <v>1100</v>
      </c>
      <c r="M30" s="18">
        <v>1786</v>
      </c>
      <c r="N30" s="23">
        <f t="shared" si="15"/>
        <v>25</v>
      </c>
      <c r="O30" s="21">
        <f t="shared" si="16"/>
        <v>1.3935340022296545</v>
      </c>
    </row>
    <row r="31" spans="1:15" ht="13.5">
      <c r="A31" s="26">
        <v>1995</v>
      </c>
      <c r="B31" s="25" t="s">
        <v>29</v>
      </c>
      <c r="C31" s="23">
        <v>25</v>
      </c>
      <c r="D31" s="18"/>
      <c r="E31" s="18">
        <v>969</v>
      </c>
      <c r="F31" s="31">
        <f t="shared" si="12"/>
        <v>2.2115583075335397</v>
      </c>
      <c r="G31" s="24">
        <v>2143</v>
      </c>
      <c r="H31" s="17">
        <v>3</v>
      </c>
      <c r="I31" s="24">
        <f t="shared" si="13"/>
        <v>2171</v>
      </c>
      <c r="J31" s="17">
        <v>2</v>
      </c>
      <c r="K31" s="18">
        <f t="shared" si="14"/>
        <v>644</v>
      </c>
      <c r="L31" s="23">
        <v>1500</v>
      </c>
      <c r="M31" s="18">
        <v>2144</v>
      </c>
      <c r="N31" s="23">
        <f t="shared" si="15"/>
        <v>25</v>
      </c>
      <c r="O31" s="21">
        <f t="shared" si="16"/>
        <v>1.1649580615097856</v>
      </c>
    </row>
    <row r="32" spans="1:15" ht="13.5">
      <c r="A32" s="26">
        <v>1994</v>
      </c>
      <c r="B32" s="25" t="s">
        <v>30</v>
      </c>
      <c r="C32" s="23">
        <v>302</v>
      </c>
      <c r="D32" s="18"/>
      <c r="E32" s="18">
        <v>827</v>
      </c>
      <c r="F32" s="31">
        <f t="shared" si="12"/>
        <v>2.2539298669891172</v>
      </c>
      <c r="G32" s="24">
        <v>1864</v>
      </c>
      <c r="H32" s="17">
        <v>43</v>
      </c>
      <c r="I32" s="24">
        <f t="shared" si="13"/>
        <v>2209</v>
      </c>
      <c r="J32" s="17">
        <v>41</v>
      </c>
      <c r="K32" s="18">
        <f t="shared" si="14"/>
        <v>668</v>
      </c>
      <c r="L32" s="23">
        <v>1475</v>
      </c>
      <c r="M32" s="18">
        <v>2143</v>
      </c>
      <c r="N32" s="23">
        <f t="shared" si="15"/>
        <v>25</v>
      </c>
      <c r="O32" s="21">
        <f t="shared" si="16"/>
        <v>1.1446886446886446</v>
      </c>
    </row>
    <row r="33" spans="1:15" ht="13.5">
      <c r="A33" s="26">
        <v>1993</v>
      </c>
      <c r="B33" s="25" t="s">
        <v>31</v>
      </c>
      <c r="C33" s="23">
        <v>302</v>
      </c>
      <c r="D33" s="18"/>
      <c r="E33" s="18">
        <v>1011</v>
      </c>
      <c r="F33" s="31">
        <f t="shared" si="12"/>
        <v>2.7952522255192878</v>
      </c>
      <c r="G33" s="24">
        <v>2826</v>
      </c>
      <c r="H33" s="17">
        <v>1</v>
      </c>
      <c r="I33" s="24">
        <f t="shared" si="13"/>
        <v>3129</v>
      </c>
      <c r="J33" s="17">
        <v>100</v>
      </c>
      <c r="K33" s="18">
        <f t="shared" si="14"/>
        <v>689</v>
      </c>
      <c r="L33" s="23">
        <v>2038</v>
      </c>
      <c r="M33" s="18">
        <v>2727</v>
      </c>
      <c r="N33" s="23">
        <f t="shared" si="15"/>
        <v>302</v>
      </c>
      <c r="O33" s="21">
        <f t="shared" si="16"/>
        <v>10.682702511496286</v>
      </c>
    </row>
    <row r="34" spans="1:15" ht="13.5">
      <c r="A34" s="26">
        <v>1992</v>
      </c>
      <c r="B34" s="25" t="s">
        <v>32</v>
      </c>
      <c r="C34" s="23">
        <v>160</v>
      </c>
      <c r="D34" s="18"/>
      <c r="E34" s="18">
        <v>1001</v>
      </c>
      <c r="F34" s="31">
        <f t="shared" si="12"/>
        <v>3.05994005994006</v>
      </c>
      <c r="G34" s="24">
        <v>3063</v>
      </c>
      <c r="H34" s="17">
        <v>11</v>
      </c>
      <c r="I34" s="24">
        <f t="shared" si="13"/>
        <v>3234</v>
      </c>
      <c r="J34" s="17">
        <v>250</v>
      </c>
      <c r="K34" s="18">
        <f t="shared" si="14"/>
        <v>664</v>
      </c>
      <c r="L34" s="23">
        <v>2018</v>
      </c>
      <c r="M34" s="18">
        <v>2682</v>
      </c>
      <c r="N34" s="23">
        <f t="shared" si="15"/>
        <v>302</v>
      </c>
      <c r="O34" s="21">
        <f t="shared" si="16"/>
        <v>10.300136425648022</v>
      </c>
    </row>
    <row r="35" spans="1:15" ht="13.5">
      <c r="A35" s="26">
        <v>1991</v>
      </c>
      <c r="B35" s="25" t="s">
        <v>33</v>
      </c>
      <c r="C35" s="23">
        <v>277</v>
      </c>
      <c r="D35" s="18"/>
      <c r="E35" s="18">
        <v>781</v>
      </c>
      <c r="F35" s="31">
        <f t="shared" si="12"/>
        <v>2.5121638924455825</v>
      </c>
      <c r="G35" s="24">
        <v>1962</v>
      </c>
      <c r="H35" s="17">
        <v>308</v>
      </c>
      <c r="I35" s="24">
        <f t="shared" si="13"/>
        <v>2547</v>
      </c>
      <c r="J35" s="17">
        <v>200</v>
      </c>
      <c r="K35" s="18">
        <f t="shared" si="14"/>
        <v>787</v>
      </c>
      <c r="L35" s="23">
        <v>1400</v>
      </c>
      <c r="M35" s="18">
        <v>2187</v>
      </c>
      <c r="N35" s="23">
        <f t="shared" si="15"/>
        <v>160</v>
      </c>
      <c r="O35" s="21">
        <f t="shared" si="16"/>
        <v>6.702974444909929</v>
      </c>
    </row>
    <row r="36" spans="1:15" ht="13.5">
      <c r="A36" s="26">
        <v>1990</v>
      </c>
      <c r="B36" s="25" t="s">
        <v>34</v>
      </c>
      <c r="C36" s="23">
        <v>236</v>
      </c>
      <c r="D36" s="18"/>
      <c r="E36" s="18">
        <v>917</v>
      </c>
      <c r="F36" s="31">
        <f t="shared" si="12"/>
        <v>2.8920392584514723</v>
      </c>
      <c r="G36" s="24">
        <v>2652</v>
      </c>
      <c r="H36" s="17">
        <v>0</v>
      </c>
      <c r="I36" s="24">
        <f t="shared" si="13"/>
        <v>2888</v>
      </c>
      <c r="J36" s="17">
        <v>300</v>
      </c>
      <c r="K36" s="18">
        <f t="shared" si="14"/>
        <v>650</v>
      </c>
      <c r="L36" s="23">
        <v>1661</v>
      </c>
      <c r="M36" s="18">
        <v>2311</v>
      </c>
      <c r="N36" s="23">
        <f t="shared" si="15"/>
        <v>277</v>
      </c>
      <c r="O36" s="21">
        <f>N36/(M36+J36)*100</f>
        <v>10.608962083492916</v>
      </c>
    </row>
  </sheetData>
  <sheetProtection/>
  <mergeCells count="7">
    <mergeCell ref="A6:B6"/>
    <mergeCell ref="C1:M1"/>
    <mergeCell ref="N1:O1"/>
    <mergeCell ref="D2:E2"/>
    <mergeCell ref="A4:B4"/>
    <mergeCell ref="A5:B5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B7" sqref="B7:B8"/>
    </sheetView>
  </sheetViews>
  <sheetFormatPr defaultColWidth="9.140625" defaultRowHeight="12.75"/>
  <cols>
    <col min="1" max="1" width="9.140625" style="5" customWidth="1"/>
    <col min="2" max="2" width="19.00390625" style="5" customWidth="1"/>
    <col min="3" max="3" width="11.28125" style="9" customWidth="1"/>
    <col min="4" max="4" width="0" style="9" hidden="1" customWidth="1"/>
    <col min="5" max="8" width="9.140625" style="9" customWidth="1"/>
    <col min="9" max="9" width="10.140625" style="9" customWidth="1"/>
    <col min="10" max="10" width="9.140625" style="9" customWidth="1"/>
    <col min="11" max="11" width="11.8515625" style="9" customWidth="1"/>
    <col min="12" max="12" width="9.7109375" style="9" customWidth="1"/>
    <col min="13" max="13" width="10.8515625" style="9" customWidth="1"/>
    <col min="14" max="14" width="9.140625" style="9" customWidth="1"/>
    <col min="15" max="15" width="12.00390625" style="22" customWidth="1"/>
    <col min="16" max="16384" width="9.140625" style="2" customWidth="1"/>
  </cols>
  <sheetData>
    <row r="1" spans="1:15" s="8" customFormat="1" ht="21" customHeight="1" thickBot="1">
      <c r="A1" s="55" t="s">
        <v>40</v>
      </c>
      <c r="B1" s="55"/>
      <c r="C1" s="46" t="s">
        <v>42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7" t="str">
        <f>Мир!N1</f>
        <v>на 21 мая 2019</v>
      </c>
      <c r="O1" s="47"/>
    </row>
    <row r="2" spans="1:15" s="7" customFormat="1" ht="35.25" thickTop="1">
      <c r="A2" s="12" t="s">
        <v>0</v>
      </c>
      <c r="B2" s="13" t="s">
        <v>1</v>
      </c>
      <c r="C2" s="14" t="s">
        <v>12</v>
      </c>
      <c r="D2" s="48" t="s">
        <v>2</v>
      </c>
      <c r="E2" s="48"/>
      <c r="F2" s="14" t="s">
        <v>13</v>
      </c>
      <c r="G2" s="15" t="s">
        <v>14</v>
      </c>
      <c r="H2" s="14" t="s">
        <v>15</v>
      </c>
      <c r="I2" s="15" t="s">
        <v>23</v>
      </c>
      <c r="J2" s="14" t="s">
        <v>16</v>
      </c>
      <c r="K2" s="15" t="s">
        <v>17</v>
      </c>
      <c r="L2" s="14" t="s">
        <v>18</v>
      </c>
      <c r="M2" s="15" t="s">
        <v>24</v>
      </c>
      <c r="N2" s="14" t="s">
        <v>19</v>
      </c>
      <c r="O2" s="19" t="s">
        <v>20</v>
      </c>
    </row>
    <row r="3" spans="1:15" ht="11.25">
      <c r="A3" s="16"/>
      <c r="B3" s="3"/>
      <c r="C3" s="10" t="s">
        <v>21</v>
      </c>
      <c r="D3" s="4" t="s">
        <v>3</v>
      </c>
      <c r="E3" s="4" t="s">
        <v>4</v>
      </c>
      <c r="F3" s="10" t="s">
        <v>22</v>
      </c>
      <c r="G3" s="4" t="s">
        <v>21</v>
      </c>
      <c r="H3" s="10" t="s">
        <v>21</v>
      </c>
      <c r="I3" s="4" t="s">
        <v>21</v>
      </c>
      <c r="J3" s="10" t="s">
        <v>21</v>
      </c>
      <c r="K3" s="4" t="s">
        <v>21</v>
      </c>
      <c r="L3" s="10" t="s">
        <v>21</v>
      </c>
      <c r="M3" s="4" t="s">
        <v>21</v>
      </c>
      <c r="N3" s="10" t="s">
        <v>21</v>
      </c>
      <c r="O3" s="20" t="s">
        <v>5</v>
      </c>
    </row>
    <row r="4" spans="1:15" s="1" customFormat="1" ht="19.5" customHeight="1">
      <c r="A4" s="51" t="s">
        <v>49</v>
      </c>
      <c r="B4" s="52"/>
      <c r="C4" s="32">
        <f>(C16/C17*100)-100</f>
        <v>31.309904153354637</v>
      </c>
      <c r="D4" s="32" t="e">
        <f aca="true" t="shared" si="0" ref="D4:N4">(D16/D17*100)-100</f>
        <v>#DIV/0!</v>
      </c>
      <c r="E4" s="33">
        <f t="shared" si="0"/>
        <v>-39.479392624728845</v>
      </c>
      <c r="F4" s="32">
        <f t="shared" si="0"/>
        <v>-19.635114928277858</v>
      </c>
      <c r="G4" s="33">
        <f t="shared" si="0"/>
        <v>-51.36268343815514</v>
      </c>
      <c r="H4" s="32" t="e">
        <f t="shared" si="0"/>
        <v>#DIV/0!</v>
      </c>
      <c r="I4" s="33">
        <f t="shared" si="0"/>
        <v>-30.781373322809785</v>
      </c>
      <c r="J4" s="32">
        <f t="shared" si="0"/>
        <v>-32.14285714285714</v>
      </c>
      <c r="K4" s="33">
        <f t="shared" si="0"/>
        <v>-14.285714285714292</v>
      </c>
      <c r="L4" s="32">
        <f t="shared" si="0"/>
        <v>-50</v>
      </c>
      <c r="M4" s="33">
        <f t="shared" si="0"/>
        <v>-18.75</v>
      </c>
      <c r="N4" s="32">
        <f t="shared" si="0"/>
        <v>-54.01459854014598</v>
      </c>
      <c r="O4" s="30"/>
    </row>
    <row r="5" spans="1:15" s="1" customFormat="1" ht="27.75" customHeight="1">
      <c r="A5" s="53" t="s">
        <v>50</v>
      </c>
      <c r="B5" s="54"/>
      <c r="C5" s="32">
        <f>(C16/C6*100)-100</f>
        <v>96.27507163323781</v>
      </c>
      <c r="D5" s="32" t="e">
        <f aca="true" t="shared" si="1" ref="D5:N5">(D16/D6*100)-100</f>
        <v>#DIV/0!</v>
      </c>
      <c r="E5" s="33">
        <f t="shared" si="1"/>
        <v>-37.35967669510551</v>
      </c>
      <c r="F5" s="32">
        <f t="shared" si="1"/>
        <v>-11.258388106200613</v>
      </c>
      <c r="G5" s="33">
        <f t="shared" si="1"/>
        <v>-44.775053558676504</v>
      </c>
      <c r="H5" s="32" t="e">
        <f t="shared" si="1"/>
        <v>#DIV/0!</v>
      </c>
      <c r="I5" s="33">
        <f t="shared" si="1"/>
        <v>-16.444359756097555</v>
      </c>
      <c r="J5" s="32">
        <f t="shared" si="1"/>
        <v>42.85714285714286</v>
      </c>
      <c r="K5" s="33">
        <f t="shared" si="1"/>
        <v>-15.49295774647888</v>
      </c>
      <c r="L5" s="32">
        <f t="shared" si="1"/>
        <v>-44.44444444444444</v>
      </c>
      <c r="M5" s="33">
        <f t="shared" si="1"/>
        <v>-18.75</v>
      </c>
      <c r="N5" s="32">
        <f t="shared" si="1"/>
        <v>-15.246636771300444</v>
      </c>
      <c r="O5" s="30"/>
    </row>
    <row r="6" spans="1:15" s="1" customFormat="1" ht="39.75" customHeight="1" thickBot="1">
      <c r="A6" s="49" t="s">
        <v>35</v>
      </c>
      <c r="B6" s="50"/>
      <c r="C6" s="27">
        <f>AVERAGE(C17:C21)</f>
        <v>209.4</v>
      </c>
      <c r="D6" s="27" t="e">
        <f aca="true" t="shared" si="2" ref="D6:N6">AVERAGE(D17:D21)</f>
        <v>#DIV/0!</v>
      </c>
      <c r="E6" s="28">
        <f t="shared" si="2"/>
        <v>445.4</v>
      </c>
      <c r="F6" s="27">
        <f t="shared" si="2"/>
        <v>1.874072829853781</v>
      </c>
      <c r="G6" s="28">
        <f t="shared" si="2"/>
        <v>840.2</v>
      </c>
      <c r="H6" s="27">
        <f t="shared" si="2"/>
        <v>0</v>
      </c>
      <c r="I6" s="28">
        <f t="shared" si="2"/>
        <v>1049.6</v>
      </c>
      <c r="J6" s="27">
        <f t="shared" si="2"/>
        <v>26.6</v>
      </c>
      <c r="K6" s="28">
        <f t="shared" si="2"/>
        <v>710</v>
      </c>
      <c r="L6" s="27">
        <f t="shared" si="2"/>
        <v>90</v>
      </c>
      <c r="M6" s="28">
        <f t="shared" si="2"/>
        <v>800</v>
      </c>
      <c r="N6" s="27">
        <f t="shared" si="2"/>
        <v>223</v>
      </c>
      <c r="O6" s="29"/>
    </row>
    <row r="7" spans="1:15" s="1" customFormat="1" ht="16.5" customHeight="1" thickTop="1">
      <c r="A7" s="43">
        <v>2019</v>
      </c>
      <c r="B7" s="38" t="s">
        <v>60</v>
      </c>
      <c r="C7" s="39">
        <v>65</v>
      </c>
      <c r="D7" s="39"/>
      <c r="E7" s="41">
        <v>110</v>
      </c>
      <c r="F7" s="39">
        <f>G7/E7</f>
        <v>2.727272727272727</v>
      </c>
      <c r="G7" s="41">
        <v>300</v>
      </c>
      <c r="H7" s="39">
        <v>0</v>
      </c>
      <c r="I7" s="41">
        <f>C7+G7+H7</f>
        <v>365</v>
      </c>
      <c r="J7" s="39">
        <v>50</v>
      </c>
      <c r="K7" s="41">
        <f>M7-L7</f>
        <v>300</v>
      </c>
      <c r="L7" s="39">
        <v>5</v>
      </c>
      <c r="M7" s="41">
        <v>305</v>
      </c>
      <c r="N7" s="39">
        <f>I7-J7-M7</f>
        <v>10</v>
      </c>
      <c r="O7" s="45">
        <f>N7/(M7+J7)*100</f>
        <v>2.8169014084507045</v>
      </c>
    </row>
    <row r="8" spans="1:15" s="1" customFormat="1" ht="17.25" customHeight="1">
      <c r="A8" s="43">
        <v>2018</v>
      </c>
      <c r="B8" s="38" t="s">
        <v>59</v>
      </c>
      <c r="C8" s="39">
        <v>69</v>
      </c>
      <c r="D8" s="39"/>
      <c r="E8" s="41">
        <v>149</v>
      </c>
      <c r="F8" s="39">
        <f>G8/E8</f>
        <v>2.6577181208053693</v>
      </c>
      <c r="G8" s="41">
        <v>396</v>
      </c>
      <c r="H8" s="39">
        <v>0</v>
      </c>
      <c r="I8" s="41">
        <f>C8+G8+H8</f>
        <v>465</v>
      </c>
      <c r="J8" s="39">
        <v>95</v>
      </c>
      <c r="K8" s="41">
        <f>M8-L8</f>
        <v>300</v>
      </c>
      <c r="L8" s="39">
        <v>5</v>
      </c>
      <c r="M8" s="41">
        <v>305</v>
      </c>
      <c r="N8" s="39">
        <f>I8-J8-M8</f>
        <v>65</v>
      </c>
      <c r="O8" s="45">
        <f>N8/(M8+J8)*100</f>
        <v>16.25</v>
      </c>
    </row>
    <row r="9" spans="1:15" s="1" customFormat="1" ht="22.5" customHeight="1">
      <c r="A9" s="43">
        <v>2017</v>
      </c>
      <c r="B9" s="38" t="s">
        <v>58</v>
      </c>
      <c r="C9" s="39">
        <v>77</v>
      </c>
      <c r="D9" s="39"/>
      <c r="E9" s="41">
        <v>172</v>
      </c>
      <c r="F9" s="39">
        <f aca="true" t="shared" si="3" ref="F9:F14">G9/E9</f>
        <v>2.9651162790697674</v>
      </c>
      <c r="G9" s="41">
        <v>510</v>
      </c>
      <c r="H9" s="39">
        <v>0</v>
      </c>
      <c r="I9" s="41">
        <f aca="true" t="shared" si="4" ref="I9:I14">C9+G9+H9</f>
        <v>587</v>
      </c>
      <c r="J9" s="39">
        <v>10</v>
      </c>
      <c r="K9" s="41">
        <f aca="true" t="shared" si="5" ref="K9:K14">M9-L9</f>
        <v>500</v>
      </c>
      <c r="L9" s="39">
        <v>10</v>
      </c>
      <c r="M9" s="41">
        <v>510</v>
      </c>
      <c r="N9" s="39">
        <f aca="true" t="shared" si="6" ref="N9:N14">I9-J9-M9</f>
        <v>67</v>
      </c>
      <c r="O9" s="45">
        <f aca="true" t="shared" si="7" ref="O9:O14">N9/(M9+J9)*100</f>
        <v>12.884615384615383</v>
      </c>
    </row>
    <row r="10" spans="1:15" s="1" customFormat="1" ht="22.5" customHeight="1">
      <c r="A10" s="43">
        <v>2016</v>
      </c>
      <c r="B10" s="38" t="s">
        <v>57</v>
      </c>
      <c r="C10" s="39">
        <v>75</v>
      </c>
      <c r="D10" s="39"/>
      <c r="E10" s="41">
        <v>145</v>
      </c>
      <c r="F10" s="39">
        <f t="shared" si="3"/>
        <v>2.717241379310345</v>
      </c>
      <c r="G10" s="41">
        <v>394</v>
      </c>
      <c r="H10" s="39">
        <v>0</v>
      </c>
      <c r="I10" s="41">
        <f t="shared" si="4"/>
        <v>469</v>
      </c>
      <c r="J10" s="39">
        <v>12</v>
      </c>
      <c r="K10" s="41">
        <f t="shared" si="5"/>
        <v>370</v>
      </c>
      <c r="L10" s="39">
        <v>10</v>
      </c>
      <c r="M10" s="41">
        <v>380</v>
      </c>
      <c r="N10" s="39">
        <f t="shared" si="6"/>
        <v>77</v>
      </c>
      <c r="O10" s="45">
        <f t="shared" si="7"/>
        <v>19.642857142857142</v>
      </c>
    </row>
    <row r="11" spans="1:15" s="1" customFormat="1" ht="18.75" customHeight="1">
      <c r="A11" s="43">
        <v>2015</v>
      </c>
      <c r="B11" s="38" t="s">
        <v>56</v>
      </c>
      <c r="C11" s="39">
        <v>106</v>
      </c>
      <c r="D11" s="39"/>
      <c r="E11" s="41">
        <v>152</v>
      </c>
      <c r="F11" s="39">
        <f t="shared" si="3"/>
        <v>2.5921052631578947</v>
      </c>
      <c r="G11" s="41">
        <v>394</v>
      </c>
      <c r="H11" s="39">
        <v>16</v>
      </c>
      <c r="I11" s="41">
        <f t="shared" si="4"/>
        <v>516</v>
      </c>
      <c r="J11" s="39">
        <v>21</v>
      </c>
      <c r="K11" s="41">
        <f t="shared" si="5"/>
        <v>400</v>
      </c>
      <c r="L11" s="39">
        <v>20</v>
      </c>
      <c r="M11" s="41">
        <v>420</v>
      </c>
      <c r="N11" s="39">
        <f t="shared" si="6"/>
        <v>75</v>
      </c>
      <c r="O11" s="45">
        <f t="shared" si="7"/>
        <v>17.006802721088434</v>
      </c>
    </row>
    <row r="12" spans="1:15" s="1" customFormat="1" ht="20.25" customHeight="1">
      <c r="A12" s="43">
        <v>2014</v>
      </c>
      <c r="B12" s="38" t="s">
        <v>55</v>
      </c>
      <c r="C12" s="39">
        <v>128</v>
      </c>
      <c r="D12" s="39"/>
      <c r="E12" s="40">
        <v>185</v>
      </c>
      <c r="F12" s="42">
        <f t="shared" si="3"/>
        <v>2.5675675675675675</v>
      </c>
      <c r="G12" s="41">
        <v>475</v>
      </c>
      <c r="H12" s="39">
        <v>0</v>
      </c>
      <c r="I12" s="41">
        <f t="shared" si="4"/>
        <v>603</v>
      </c>
      <c r="J12" s="42">
        <v>22</v>
      </c>
      <c r="K12" s="40">
        <f t="shared" si="5"/>
        <v>425</v>
      </c>
      <c r="L12" s="39">
        <v>50</v>
      </c>
      <c r="M12" s="40">
        <v>475</v>
      </c>
      <c r="N12" s="39">
        <f t="shared" si="6"/>
        <v>106</v>
      </c>
      <c r="O12" s="45">
        <f t="shared" si="7"/>
        <v>21.32796780684105</v>
      </c>
    </row>
    <row r="13" spans="1:15" s="1" customFormat="1" ht="18" customHeight="1">
      <c r="A13" s="43">
        <v>2013</v>
      </c>
      <c r="B13" s="38" t="s">
        <v>54</v>
      </c>
      <c r="C13" s="39">
        <v>166</v>
      </c>
      <c r="D13" s="39"/>
      <c r="E13" s="40">
        <v>279</v>
      </c>
      <c r="F13" s="42">
        <f t="shared" si="3"/>
        <v>2.2867383512544803</v>
      </c>
      <c r="G13" s="41">
        <v>638</v>
      </c>
      <c r="H13" s="42">
        <v>0</v>
      </c>
      <c r="I13" s="41">
        <f t="shared" si="4"/>
        <v>804</v>
      </c>
      <c r="J13" s="42">
        <v>51</v>
      </c>
      <c r="K13" s="40">
        <f t="shared" si="5"/>
        <v>575</v>
      </c>
      <c r="L13" s="39">
        <v>50</v>
      </c>
      <c r="M13" s="40">
        <v>625</v>
      </c>
      <c r="N13" s="39">
        <f t="shared" si="6"/>
        <v>128</v>
      </c>
      <c r="O13" s="45">
        <f t="shared" si="7"/>
        <v>18.93491124260355</v>
      </c>
    </row>
    <row r="14" spans="1:15" s="1" customFormat="1" ht="15" customHeight="1">
      <c r="A14" s="43">
        <v>2012</v>
      </c>
      <c r="B14" s="38" t="s">
        <v>52</v>
      </c>
      <c r="C14" s="39">
        <v>132</v>
      </c>
      <c r="D14" s="39"/>
      <c r="E14" s="40">
        <v>298</v>
      </c>
      <c r="F14" s="44">
        <f t="shared" si="3"/>
        <v>2.2684563758389262</v>
      </c>
      <c r="G14" s="41">
        <v>676</v>
      </c>
      <c r="H14" s="42">
        <v>0</v>
      </c>
      <c r="I14" s="41">
        <f t="shared" si="4"/>
        <v>808</v>
      </c>
      <c r="J14" s="42">
        <v>17</v>
      </c>
      <c r="K14" s="18">
        <f t="shared" si="5"/>
        <v>575</v>
      </c>
      <c r="L14" s="39">
        <v>50</v>
      </c>
      <c r="M14" s="40">
        <v>625</v>
      </c>
      <c r="N14" s="39">
        <f t="shared" si="6"/>
        <v>166</v>
      </c>
      <c r="O14" s="21">
        <f t="shared" si="7"/>
        <v>25.85669781931464</v>
      </c>
    </row>
    <row r="15" spans="1:15" s="1" customFormat="1" ht="13.5" customHeight="1">
      <c r="A15" s="43">
        <v>2011</v>
      </c>
      <c r="B15" s="38" t="s">
        <v>51</v>
      </c>
      <c r="C15" s="39">
        <v>189</v>
      </c>
      <c r="D15" s="39"/>
      <c r="E15" s="40">
        <v>279</v>
      </c>
      <c r="F15" s="44">
        <f aca="true" t="shared" si="8" ref="F15:F21">G15/E15</f>
        <v>2.075268817204301</v>
      </c>
      <c r="G15" s="41">
        <v>579</v>
      </c>
      <c r="H15" s="42">
        <v>0</v>
      </c>
      <c r="I15" s="41">
        <f aca="true" t="shared" si="9" ref="I15:I21">C15+G15+H15</f>
        <v>768</v>
      </c>
      <c r="J15" s="42">
        <v>11</v>
      </c>
      <c r="K15" s="18">
        <f aca="true" t="shared" si="10" ref="K15:K21">M15-L15</f>
        <v>575</v>
      </c>
      <c r="L15" s="39">
        <v>50</v>
      </c>
      <c r="M15" s="40">
        <v>625</v>
      </c>
      <c r="N15" s="39">
        <f aca="true" t="shared" si="11" ref="N15:N21">I15-J15-M15</f>
        <v>132</v>
      </c>
      <c r="O15" s="21">
        <f aca="true" t="shared" si="12" ref="O15:O21">N15/(M15+J15)*100</f>
        <v>20.754716981132077</v>
      </c>
    </row>
    <row r="16" spans="1:15" s="1" customFormat="1" ht="13.5">
      <c r="A16" s="43">
        <v>2010</v>
      </c>
      <c r="B16" s="38" t="s">
        <v>48</v>
      </c>
      <c r="C16" s="39">
        <v>411</v>
      </c>
      <c r="D16" s="40"/>
      <c r="E16" s="40">
        <v>279</v>
      </c>
      <c r="F16" s="44">
        <f t="shared" si="8"/>
        <v>1.6630824372759856</v>
      </c>
      <c r="G16" s="41">
        <v>464</v>
      </c>
      <c r="H16" s="42">
        <v>2</v>
      </c>
      <c r="I16" s="41">
        <f t="shared" si="9"/>
        <v>877</v>
      </c>
      <c r="J16" s="42">
        <v>38</v>
      </c>
      <c r="K16" s="18">
        <f>M16-L16</f>
        <v>600</v>
      </c>
      <c r="L16" s="39">
        <v>50</v>
      </c>
      <c r="M16" s="40">
        <v>650</v>
      </c>
      <c r="N16" s="39">
        <f t="shared" si="11"/>
        <v>189</v>
      </c>
      <c r="O16" s="21">
        <f t="shared" si="12"/>
        <v>27.47093023255814</v>
      </c>
    </row>
    <row r="17" spans="1:15" s="1" customFormat="1" ht="13.5">
      <c r="A17" s="43">
        <v>2009</v>
      </c>
      <c r="B17" s="38" t="s">
        <v>47</v>
      </c>
      <c r="C17" s="39">
        <v>313</v>
      </c>
      <c r="D17" s="40"/>
      <c r="E17" s="40">
        <v>461</v>
      </c>
      <c r="F17" s="44">
        <f t="shared" si="8"/>
        <v>2.06941431670282</v>
      </c>
      <c r="G17" s="41">
        <v>954</v>
      </c>
      <c r="H17" s="42">
        <v>0</v>
      </c>
      <c r="I17" s="41">
        <f t="shared" si="9"/>
        <v>1267</v>
      </c>
      <c r="J17" s="42">
        <v>56</v>
      </c>
      <c r="K17" s="18">
        <f t="shared" si="10"/>
        <v>700</v>
      </c>
      <c r="L17" s="39">
        <v>100</v>
      </c>
      <c r="M17" s="40">
        <v>800</v>
      </c>
      <c r="N17" s="39">
        <f t="shared" si="11"/>
        <v>411</v>
      </c>
      <c r="O17" s="21">
        <f t="shared" si="12"/>
        <v>48.01401869158878</v>
      </c>
    </row>
    <row r="18" spans="1:18" ht="13.5">
      <c r="A18" s="11">
        <v>2008</v>
      </c>
      <c r="B18" s="5" t="s">
        <v>46</v>
      </c>
      <c r="C18" s="23">
        <v>68</v>
      </c>
      <c r="D18" s="18"/>
      <c r="E18" s="18">
        <v>459</v>
      </c>
      <c r="F18" s="31">
        <f t="shared" si="8"/>
        <v>2.289760348583878</v>
      </c>
      <c r="G18" s="24">
        <v>1051</v>
      </c>
      <c r="H18" s="17">
        <v>0</v>
      </c>
      <c r="I18" s="24">
        <f t="shared" si="9"/>
        <v>1119</v>
      </c>
      <c r="J18" s="17">
        <v>6</v>
      </c>
      <c r="K18" s="18">
        <f t="shared" si="10"/>
        <v>700</v>
      </c>
      <c r="L18" s="23">
        <v>100</v>
      </c>
      <c r="M18" s="18">
        <v>800</v>
      </c>
      <c r="N18" s="23">
        <f t="shared" si="11"/>
        <v>313</v>
      </c>
      <c r="O18" s="21">
        <f t="shared" si="12"/>
        <v>38.83374689826303</v>
      </c>
      <c r="P18" s="6"/>
      <c r="Q18" s="6"/>
      <c r="R18" s="6"/>
    </row>
    <row r="19" spans="1:18" ht="13.5">
      <c r="A19" s="11">
        <v>2007</v>
      </c>
      <c r="B19" s="5" t="s">
        <v>45</v>
      </c>
      <c r="C19" s="23">
        <v>56</v>
      </c>
      <c r="D19" s="18"/>
      <c r="E19" s="18">
        <v>337</v>
      </c>
      <c r="F19" s="31">
        <f t="shared" si="8"/>
        <v>1.6676557863501484</v>
      </c>
      <c r="G19" s="24">
        <v>562</v>
      </c>
      <c r="H19" s="17">
        <v>0</v>
      </c>
      <c r="I19" s="24">
        <f t="shared" si="9"/>
        <v>618</v>
      </c>
      <c r="J19" s="17">
        <v>0</v>
      </c>
      <c r="K19" s="18">
        <f t="shared" si="10"/>
        <v>500</v>
      </c>
      <c r="L19" s="23">
        <v>50</v>
      </c>
      <c r="M19" s="18">
        <v>550</v>
      </c>
      <c r="N19" s="23">
        <f t="shared" si="11"/>
        <v>68</v>
      </c>
      <c r="O19" s="21">
        <f t="shared" si="12"/>
        <v>12.363636363636363</v>
      </c>
      <c r="P19" s="6"/>
      <c r="Q19" s="6"/>
      <c r="R19" s="6"/>
    </row>
    <row r="20" spans="1:18" ht="13.5">
      <c r="A20" s="11">
        <v>2006</v>
      </c>
      <c r="B20" s="5" t="s">
        <v>43</v>
      </c>
      <c r="C20" s="23">
        <v>274</v>
      </c>
      <c r="D20" s="18"/>
      <c r="E20" s="18">
        <v>360</v>
      </c>
      <c r="F20" s="31">
        <f t="shared" si="8"/>
        <v>1.6222222222222222</v>
      </c>
      <c r="G20" s="24">
        <v>584</v>
      </c>
      <c r="H20" s="17">
        <v>0</v>
      </c>
      <c r="I20" s="24">
        <f t="shared" si="9"/>
        <v>858</v>
      </c>
      <c r="J20" s="17">
        <v>2</v>
      </c>
      <c r="K20" s="18">
        <f t="shared" si="10"/>
        <v>750</v>
      </c>
      <c r="L20" s="23">
        <v>50</v>
      </c>
      <c r="M20" s="18">
        <v>800</v>
      </c>
      <c r="N20" s="23">
        <f t="shared" si="11"/>
        <v>56</v>
      </c>
      <c r="O20" s="21">
        <f t="shared" si="12"/>
        <v>6.982543640897755</v>
      </c>
      <c r="P20" s="6"/>
      <c r="Q20" s="6"/>
      <c r="R20" s="6"/>
    </row>
    <row r="21" spans="1:18" ht="13.5">
      <c r="A21" s="11">
        <v>2005</v>
      </c>
      <c r="B21" s="5" t="s">
        <v>6</v>
      </c>
      <c r="C21" s="23">
        <v>336</v>
      </c>
      <c r="D21" s="18"/>
      <c r="E21" s="18">
        <v>610</v>
      </c>
      <c r="F21" s="31">
        <f t="shared" si="8"/>
        <v>1.721311475409836</v>
      </c>
      <c r="G21" s="24">
        <v>1050</v>
      </c>
      <c r="H21" s="17">
        <v>0</v>
      </c>
      <c r="I21" s="24">
        <f t="shared" si="9"/>
        <v>1386</v>
      </c>
      <c r="J21" s="17">
        <v>69</v>
      </c>
      <c r="K21" s="18">
        <f t="shared" si="10"/>
        <v>900</v>
      </c>
      <c r="L21" s="23">
        <v>150</v>
      </c>
      <c r="M21" s="18">
        <v>1050</v>
      </c>
      <c r="N21" s="23">
        <f t="shared" si="11"/>
        <v>267</v>
      </c>
      <c r="O21" s="21">
        <f t="shared" si="12"/>
        <v>23.86058981233244</v>
      </c>
      <c r="P21" s="6"/>
      <c r="Q21" s="6"/>
      <c r="R21" s="6"/>
    </row>
    <row r="22" spans="1:18" ht="13.5">
      <c r="A22" s="11">
        <v>2004</v>
      </c>
      <c r="B22" s="5" t="s">
        <v>7</v>
      </c>
      <c r="C22" s="23">
        <v>140</v>
      </c>
      <c r="D22" s="18"/>
      <c r="E22" s="18">
        <v>725</v>
      </c>
      <c r="F22" s="31">
        <f aca="true" t="shared" si="13" ref="F22:F36">G22/E22</f>
        <v>2.206896551724138</v>
      </c>
      <c r="G22" s="24">
        <v>1600</v>
      </c>
      <c r="H22" s="17">
        <v>0</v>
      </c>
      <c r="I22" s="24">
        <f aca="true" t="shared" si="14" ref="I22:I36">C22+G22+H22</f>
        <v>1740</v>
      </c>
      <c r="J22" s="17">
        <v>104</v>
      </c>
      <c r="K22" s="18">
        <f aca="true" t="shared" si="15" ref="K22:K36">M22-L22</f>
        <v>1000</v>
      </c>
      <c r="L22" s="23">
        <v>300</v>
      </c>
      <c r="M22" s="18">
        <v>1300</v>
      </c>
      <c r="N22" s="23">
        <f aca="true" t="shared" si="16" ref="N22:N36">I22-J22-M22</f>
        <v>336</v>
      </c>
      <c r="O22" s="21">
        <f aca="true" t="shared" si="17" ref="O22:O35">N22/(M22+J22)*100</f>
        <v>23.931623931623932</v>
      </c>
      <c r="P22" s="6"/>
      <c r="Q22" s="6"/>
      <c r="R22" s="6"/>
    </row>
    <row r="23" spans="1:18" ht="13.5">
      <c r="A23" s="11">
        <v>2003</v>
      </c>
      <c r="B23" s="5" t="s">
        <v>8</v>
      </c>
      <c r="C23" s="23">
        <v>325</v>
      </c>
      <c r="D23" s="18"/>
      <c r="E23" s="18">
        <v>400</v>
      </c>
      <c r="F23" s="31">
        <f t="shared" si="13"/>
        <v>1.5625</v>
      </c>
      <c r="G23" s="24">
        <v>625</v>
      </c>
      <c r="H23" s="17">
        <v>96</v>
      </c>
      <c r="I23" s="24">
        <f t="shared" si="14"/>
        <v>1046</v>
      </c>
      <c r="J23" s="17">
        <v>6</v>
      </c>
      <c r="K23" s="18">
        <f t="shared" si="15"/>
        <v>800</v>
      </c>
      <c r="L23" s="23">
        <v>100</v>
      </c>
      <c r="M23" s="18">
        <v>900</v>
      </c>
      <c r="N23" s="23">
        <f t="shared" si="16"/>
        <v>140</v>
      </c>
      <c r="O23" s="21">
        <f t="shared" si="17"/>
        <v>15.45253863134658</v>
      </c>
      <c r="P23" s="6"/>
      <c r="Q23" s="6"/>
      <c r="R23" s="6"/>
    </row>
    <row r="24" spans="1:18" ht="13.5">
      <c r="A24" s="11">
        <v>2002</v>
      </c>
      <c r="B24" s="5" t="s">
        <v>9</v>
      </c>
      <c r="C24" s="23">
        <v>256</v>
      </c>
      <c r="D24" s="18"/>
      <c r="E24" s="18">
        <v>750</v>
      </c>
      <c r="F24" s="31">
        <f t="shared" si="13"/>
        <v>2.014666666666667</v>
      </c>
      <c r="G24" s="24">
        <v>1511</v>
      </c>
      <c r="H24" s="17">
        <v>144</v>
      </c>
      <c r="I24" s="24">
        <f t="shared" si="14"/>
        <v>1911</v>
      </c>
      <c r="J24" s="17">
        <v>286</v>
      </c>
      <c r="K24" s="18">
        <f t="shared" si="15"/>
        <v>1150</v>
      </c>
      <c r="L24" s="23">
        <v>150</v>
      </c>
      <c r="M24" s="18">
        <v>1300</v>
      </c>
      <c r="N24" s="23">
        <f t="shared" si="16"/>
        <v>325</v>
      </c>
      <c r="O24" s="21">
        <f t="shared" si="17"/>
        <v>20.491803278688526</v>
      </c>
      <c r="P24" s="6"/>
      <c r="Q24" s="6"/>
      <c r="R24" s="6"/>
    </row>
    <row r="25" spans="1:18" ht="13.5">
      <c r="A25" s="11">
        <v>2001</v>
      </c>
      <c r="B25" s="5" t="s">
        <v>10</v>
      </c>
      <c r="C25" s="23">
        <v>75</v>
      </c>
      <c r="D25" s="18"/>
      <c r="E25" s="18">
        <v>879</v>
      </c>
      <c r="F25" s="31">
        <f t="shared" si="13"/>
        <v>2.072810011376564</v>
      </c>
      <c r="G25" s="24">
        <v>1822</v>
      </c>
      <c r="H25" s="17">
        <v>2</v>
      </c>
      <c r="I25" s="24">
        <f t="shared" si="14"/>
        <v>1899</v>
      </c>
      <c r="J25" s="17">
        <v>294</v>
      </c>
      <c r="K25" s="18">
        <f t="shared" si="15"/>
        <v>1249</v>
      </c>
      <c r="L25" s="23">
        <v>100</v>
      </c>
      <c r="M25" s="18">
        <v>1349</v>
      </c>
      <c r="N25" s="23">
        <f t="shared" si="16"/>
        <v>256</v>
      </c>
      <c r="O25" s="21">
        <f t="shared" si="17"/>
        <v>15.581253804017042</v>
      </c>
      <c r="P25" s="6"/>
      <c r="Q25" s="6"/>
      <c r="R25" s="6"/>
    </row>
    <row r="26" spans="1:18" ht="13.5">
      <c r="A26" s="11">
        <v>2000</v>
      </c>
      <c r="B26" s="5" t="s">
        <v>11</v>
      </c>
      <c r="C26" s="23">
        <v>104</v>
      </c>
      <c r="D26" s="18"/>
      <c r="E26" s="18">
        <v>637</v>
      </c>
      <c r="F26" s="31">
        <f t="shared" si="13"/>
        <v>1.5164835164835164</v>
      </c>
      <c r="G26" s="24">
        <v>966</v>
      </c>
      <c r="H26" s="17">
        <v>17</v>
      </c>
      <c r="I26" s="24">
        <f t="shared" si="14"/>
        <v>1087</v>
      </c>
      <c r="J26" s="17">
        <v>1</v>
      </c>
      <c r="K26" s="18">
        <f t="shared" si="15"/>
        <v>911</v>
      </c>
      <c r="L26" s="23">
        <v>100</v>
      </c>
      <c r="M26" s="18">
        <v>1011</v>
      </c>
      <c r="N26" s="23">
        <f t="shared" si="16"/>
        <v>75</v>
      </c>
      <c r="O26" s="21">
        <f t="shared" si="17"/>
        <v>7.41106719367589</v>
      </c>
      <c r="P26" s="6"/>
      <c r="Q26" s="6"/>
      <c r="R26" s="6"/>
    </row>
    <row r="27" spans="1:15" ht="13.5">
      <c r="A27" s="26">
        <v>1999</v>
      </c>
      <c r="B27" s="25" t="s">
        <v>25</v>
      </c>
      <c r="C27" s="23">
        <v>202</v>
      </c>
      <c r="D27" s="18"/>
      <c r="E27" s="18">
        <v>623</v>
      </c>
      <c r="F27" s="31">
        <f>G27/E27</f>
        <v>1.4751203852327448</v>
      </c>
      <c r="G27" s="24">
        <v>919</v>
      </c>
      <c r="H27" s="17">
        <v>4</v>
      </c>
      <c r="I27" s="24">
        <f t="shared" si="14"/>
        <v>1125</v>
      </c>
      <c r="J27" s="17">
        <v>171</v>
      </c>
      <c r="K27" s="18">
        <f t="shared" si="15"/>
        <v>800</v>
      </c>
      <c r="L27" s="23">
        <v>50</v>
      </c>
      <c r="M27" s="18">
        <v>850</v>
      </c>
      <c r="N27" s="23">
        <f t="shared" si="16"/>
        <v>104</v>
      </c>
      <c r="O27" s="21">
        <f t="shared" si="17"/>
        <v>10.186092066601372</v>
      </c>
    </row>
    <row r="28" spans="1:15" ht="13.5">
      <c r="A28" s="26">
        <v>1998</v>
      </c>
      <c r="B28" s="25" t="s">
        <v>26</v>
      </c>
      <c r="C28" s="23">
        <v>400</v>
      </c>
      <c r="D28" s="18"/>
      <c r="E28" s="18">
        <v>702</v>
      </c>
      <c r="F28" s="31">
        <f t="shared" si="13"/>
        <v>1.623931623931624</v>
      </c>
      <c r="G28" s="24">
        <v>1140</v>
      </c>
      <c r="H28" s="17">
        <v>0</v>
      </c>
      <c r="I28" s="24">
        <f t="shared" si="14"/>
        <v>1540</v>
      </c>
      <c r="J28" s="17">
        <v>278</v>
      </c>
      <c r="K28" s="18">
        <f t="shared" si="15"/>
        <v>1010</v>
      </c>
      <c r="L28" s="23">
        <v>50</v>
      </c>
      <c r="M28" s="18">
        <v>1060</v>
      </c>
      <c r="N28" s="23">
        <f t="shared" si="16"/>
        <v>202</v>
      </c>
      <c r="O28" s="21">
        <f t="shared" si="17"/>
        <v>15.097159940209268</v>
      </c>
    </row>
    <row r="29" spans="1:15" ht="13.5">
      <c r="A29" s="26">
        <v>1997</v>
      </c>
      <c r="B29" s="25" t="s">
        <v>27</v>
      </c>
      <c r="C29" s="23">
        <v>250</v>
      </c>
      <c r="D29" s="18"/>
      <c r="E29" s="18">
        <v>696</v>
      </c>
      <c r="F29" s="31">
        <f t="shared" si="13"/>
        <v>1.9367816091954022</v>
      </c>
      <c r="G29" s="24">
        <v>1348</v>
      </c>
      <c r="H29" s="17">
        <v>0</v>
      </c>
      <c r="I29" s="24">
        <f t="shared" si="14"/>
        <v>1598</v>
      </c>
      <c r="J29" s="17">
        <v>2</v>
      </c>
      <c r="K29" s="18">
        <f t="shared" si="15"/>
        <v>1146</v>
      </c>
      <c r="L29" s="23">
        <v>50</v>
      </c>
      <c r="M29" s="18">
        <v>1196</v>
      </c>
      <c r="N29" s="23">
        <f t="shared" si="16"/>
        <v>400</v>
      </c>
      <c r="O29" s="21">
        <f t="shared" si="17"/>
        <v>33.3889816360601</v>
      </c>
    </row>
    <row r="30" spans="1:15" ht="13.5">
      <c r="A30" s="26">
        <v>1996</v>
      </c>
      <c r="B30" s="25" t="s">
        <v>28</v>
      </c>
      <c r="C30" s="23">
        <v>250</v>
      </c>
      <c r="D30" s="18"/>
      <c r="E30" s="18">
        <v>627</v>
      </c>
      <c r="F30" s="31">
        <f t="shared" si="13"/>
        <v>1.7543859649122806</v>
      </c>
      <c r="G30" s="24">
        <v>1100</v>
      </c>
      <c r="H30" s="17">
        <v>0</v>
      </c>
      <c r="I30" s="24">
        <f t="shared" si="14"/>
        <v>1350</v>
      </c>
      <c r="J30" s="17">
        <v>136</v>
      </c>
      <c r="K30" s="18">
        <f t="shared" si="15"/>
        <v>914</v>
      </c>
      <c r="L30" s="23">
        <v>50</v>
      </c>
      <c r="M30" s="18">
        <v>964</v>
      </c>
      <c r="N30" s="23">
        <f t="shared" si="16"/>
        <v>250</v>
      </c>
      <c r="O30" s="21">
        <f t="shared" si="17"/>
        <v>22.727272727272727</v>
      </c>
    </row>
    <row r="31" spans="1:15" ht="13.5">
      <c r="A31" s="26">
        <v>1995</v>
      </c>
      <c r="B31" s="25" t="s">
        <v>29</v>
      </c>
      <c r="C31" s="23">
        <v>250</v>
      </c>
      <c r="D31" s="18"/>
      <c r="E31" s="18">
        <v>605</v>
      </c>
      <c r="F31" s="31">
        <f t="shared" si="13"/>
        <v>1.9966942148760332</v>
      </c>
      <c r="G31" s="24">
        <v>1208</v>
      </c>
      <c r="H31" s="17">
        <v>9</v>
      </c>
      <c r="I31" s="24">
        <f t="shared" si="14"/>
        <v>1467</v>
      </c>
      <c r="J31" s="17">
        <v>29</v>
      </c>
      <c r="K31" s="18">
        <f t="shared" si="15"/>
        <v>1138</v>
      </c>
      <c r="L31" s="23">
        <v>50</v>
      </c>
      <c r="M31" s="18">
        <v>1188</v>
      </c>
      <c r="N31" s="23">
        <f t="shared" si="16"/>
        <v>250</v>
      </c>
      <c r="O31" s="21">
        <f t="shared" si="17"/>
        <v>20.542317173377157</v>
      </c>
    </row>
    <row r="32" spans="1:15" ht="13.5">
      <c r="A32" s="26">
        <v>1994</v>
      </c>
      <c r="B32" s="25" t="s">
        <v>30</v>
      </c>
      <c r="C32" s="23">
        <v>440</v>
      </c>
      <c r="D32" s="18"/>
      <c r="E32" s="18">
        <v>476</v>
      </c>
      <c r="F32" s="31">
        <f t="shared" si="13"/>
        <v>1.976890756302521</v>
      </c>
      <c r="G32" s="24">
        <v>941</v>
      </c>
      <c r="H32" s="17">
        <v>0</v>
      </c>
      <c r="I32" s="24">
        <f t="shared" si="14"/>
        <v>1381</v>
      </c>
      <c r="J32" s="17">
        <v>61</v>
      </c>
      <c r="K32" s="18">
        <f t="shared" si="15"/>
        <v>948</v>
      </c>
      <c r="L32" s="23">
        <v>122</v>
      </c>
      <c r="M32" s="18">
        <v>1070</v>
      </c>
      <c r="N32" s="23">
        <f t="shared" si="16"/>
        <v>250</v>
      </c>
      <c r="O32" s="21">
        <f t="shared" si="17"/>
        <v>22.104332449160037</v>
      </c>
    </row>
    <row r="33" spans="1:15" ht="13.5">
      <c r="A33" s="26">
        <v>1993</v>
      </c>
      <c r="B33" s="25" t="s">
        <v>31</v>
      </c>
      <c r="C33" s="23">
        <v>386</v>
      </c>
      <c r="D33" s="18"/>
      <c r="E33" s="18">
        <v>498</v>
      </c>
      <c r="F33" s="31">
        <f t="shared" si="13"/>
        <v>2.3694779116465865</v>
      </c>
      <c r="G33" s="24">
        <v>1180</v>
      </c>
      <c r="H33" s="17">
        <v>153</v>
      </c>
      <c r="I33" s="24">
        <f t="shared" si="14"/>
        <v>1719</v>
      </c>
      <c r="J33" s="17">
        <v>1</v>
      </c>
      <c r="K33" s="18">
        <f t="shared" si="15"/>
        <v>1132</v>
      </c>
      <c r="L33" s="23">
        <v>146</v>
      </c>
      <c r="M33" s="18">
        <v>1278</v>
      </c>
      <c r="N33" s="23">
        <f t="shared" si="16"/>
        <v>440</v>
      </c>
      <c r="O33" s="21">
        <f t="shared" si="17"/>
        <v>34.401876465989055</v>
      </c>
    </row>
    <row r="34" spans="1:15" ht="13.5">
      <c r="A34" s="26">
        <v>1992</v>
      </c>
      <c r="B34" s="25" t="s">
        <v>32</v>
      </c>
      <c r="C34" s="23">
        <v>249</v>
      </c>
      <c r="D34" s="18"/>
      <c r="E34" s="18">
        <v>499</v>
      </c>
      <c r="F34" s="31">
        <f t="shared" si="13"/>
        <v>2.3166332665330662</v>
      </c>
      <c r="G34" s="24">
        <v>1156</v>
      </c>
      <c r="H34" s="17">
        <v>281</v>
      </c>
      <c r="I34" s="24">
        <f t="shared" si="14"/>
        <v>1686</v>
      </c>
      <c r="J34" s="17">
        <v>0</v>
      </c>
      <c r="K34" s="18">
        <f t="shared" si="15"/>
        <v>1181</v>
      </c>
      <c r="L34" s="23">
        <v>119</v>
      </c>
      <c r="M34" s="18">
        <v>1300</v>
      </c>
      <c r="N34" s="23">
        <f t="shared" si="16"/>
        <v>386</v>
      </c>
      <c r="O34" s="21">
        <f t="shared" si="17"/>
        <v>29.69230769230769</v>
      </c>
    </row>
    <row r="35" spans="1:15" ht="13.5">
      <c r="A35" s="26">
        <v>1991</v>
      </c>
      <c r="B35" s="25" t="s">
        <v>33</v>
      </c>
      <c r="C35" s="23">
        <v>287</v>
      </c>
      <c r="D35" s="18"/>
      <c r="E35" s="18">
        <v>491</v>
      </c>
      <c r="F35" s="31">
        <f t="shared" si="13"/>
        <v>1.9979633401221997</v>
      </c>
      <c r="G35" s="24">
        <v>981</v>
      </c>
      <c r="H35" s="17">
        <v>299</v>
      </c>
      <c r="I35" s="24">
        <f t="shared" si="14"/>
        <v>1567</v>
      </c>
      <c r="J35" s="17">
        <v>0</v>
      </c>
      <c r="K35" s="18">
        <f t="shared" si="15"/>
        <v>1219</v>
      </c>
      <c r="L35" s="23">
        <v>99</v>
      </c>
      <c r="M35" s="18">
        <v>1318</v>
      </c>
      <c r="N35" s="23">
        <f t="shared" si="16"/>
        <v>249</v>
      </c>
      <c r="O35" s="21">
        <f t="shared" si="17"/>
        <v>18.89226100151745</v>
      </c>
    </row>
    <row r="36" spans="1:15" ht="13.5">
      <c r="A36" s="26">
        <v>1990</v>
      </c>
      <c r="B36" s="25" t="s">
        <v>34</v>
      </c>
      <c r="C36" s="23">
        <v>203</v>
      </c>
      <c r="D36" s="18"/>
      <c r="E36" s="18">
        <v>519</v>
      </c>
      <c r="F36" s="31">
        <f t="shared" si="13"/>
        <v>2.4277456647398843</v>
      </c>
      <c r="G36" s="24">
        <v>1260</v>
      </c>
      <c r="H36" s="17">
        <v>250</v>
      </c>
      <c r="I36" s="24">
        <f t="shared" si="14"/>
        <v>1713</v>
      </c>
      <c r="J36" s="17">
        <v>0</v>
      </c>
      <c r="K36" s="18">
        <f t="shared" si="15"/>
        <v>1300</v>
      </c>
      <c r="L36" s="23">
        <v>126</v>
      </c>
      <c r="M36" s="18">
        <v>1426</v>
      </c>
      <c r="N36" s="23">
        <f t="shared" si="16"/>
        <v>287</v>
      </c>
      <c r="O36" s="21">
        <f>N36/(M36+J36)*100</f>
        <v>20.126227208976157</v>
      </c>
    </row>
  </sheetData>
  <sheetProtection/>
  <mergeCells count="7">
    <mergeCell ref="A6:B6"/>
    <mergeCell ref="C1:M1"/>
    <mergeCell ref="N1:O1"/>
    <mergeCell ref="D2:E2"/>
    <mergeCell ref="A4:B4"/>
    <mergeCell ref="A5:B5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9.140625" style="5" customWidth="1"/>
    <col min="2" max="2" width="19.00390625" style="5" customWidth="1"/>
    <col min="3" max="3" width="11.28125" style="9" customWidth="1"/>
    <col min="4" max="4" width="0" style="9" hidden="1" customWidth="1"/>
    <col min="5" max="8" width="9.140625" style="9" customWidth="1"/>
    <col min="9" max="9" width="10.140625" style="9" customWidth="1"/>
    <col min="10" max="10" width="9.140625" style="9" customWidth="1"/>
    <col min="11" max="11" width="11.8515625" style="9" customWidth="1"/>
    <col min="12" max="12" width="9.7109375" style="9" customWidth="1"/>
    <col min="13" max="13" width="10.8515625" style="9" customWidth="1"/>
    <col min="14" max="14" width="9.140625" style="9" customWidth="1"/>
    <col min="15" max="15" width="12.00390625" style="22" customWidth="1"/>
    <col min="16" max="16384" width="9.140625" style="2" customWidth="1"/>
  </cols>
  <sheetData>
    <row r="1" spans="1:15" s="8" customFormat="1" ht="21" customHeight="1" thickBot="1">
      <c r="A1" s="55" t="s">
        <v>40</v>
      </c>
      <c r="B1" s="55"/>
      <c r="C1" s="46" t="s">
        <v>37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7" t="str">
        <f>Мир!N1</f>
        <v>на 21 мая 2019</v>
      </c>
      <c r="O1" s="47"/>
    </row>
    <row r="2" spans="1:15" s="7" customFormat="1" ht="35.25" thickTop="1">
      <c r="A2" s="12" t="s">
        <v>0</v>
      </c>
      <c r="B2" s="13" t="s">
        <v>1</v>
      </c>
      <c r="C2" s="14" t="s">
        <v>12</v>
      </c>
      <c r="D2" s="48" t="s">
        <v>2</v>
      </c>
      <c r="E2" s="48"/>
      <c r="F2" s="14" t="s">
        <v>13</v>
      </c>
      <c r="G2" s="15" t="s">
        <v>14</v>
      </c>
      <c r="H2" s="14" t="s">
        <v>15</v>
      </c>
      <c r="I2" s="15" t="s">
        <v>23</v>
      </c>
      <c r="J2" s="14" t="s">
        <v>16</v>
      </c>
      <c r="K2" s="15" t="s">
        <v>17</v>
      </c>
      <c r="L2" s="14" t="s">
        <v>18</v>
      </c>
      <c r="M2" s="15" t="s">
        <v>24</v>
      </c>
      <c r="N2" s="14" t="s">
        <v>19</v>
      </c>
      <c r="O2" s="19" t="s">
        <v>20</v>
      </c>
    </row>
    <row r="3" spans="1:15" ht="11.25">
      <c r="A3" s="16"/>
      <c r="B3" s="3"/>
      <c r="C3" s="10" t="s">
        <v>21</v>
      </c>
      <c r="D3" s="4" t="s">
        <v>3</v>
      </c>
      <c r="E3" s="4" t="s">
        <v>4</v>
      </c>
      <c r="F3" s="10" t="s">
        <v>22</v>
      </c>
      <c r="G3" s="4" t="s">
        <v>21</v>
      </c>
      <c r="H3" s="10" t="s">
        <v>21</v>
      </c>
      <c r="I3" s="4" t="s">
        <v>21</v>
      </c>
      <c r="J3" s="10" t="s">
        <v>21</v>
      </c>
      <c r="K3" s="4" t="s">
        <v>21</v>
      </c>
      <c r="L3" s="10" t="s">
        <v>21</v>
      </c>
      <c r="M3" s="4" t="s">
        <v>21</v>
      </c>
      <c r="N3" s="10" t="s">
        <v>21</v>
      </c>
      <c r="O3" s="20" t="s">
        <v>5</v>
      </c>
    </row>
    <row r="4" spans="1:15" s="1" customFormat="1" ht="19.5" customHeight="1">
      <c r="A4" s="51" t="s">
        <v>49</v>
      </c>
      <c r="B4" s="52"/>
      <c r="C4" s="32">
        <f>(C16/C17*100)-100</f>
        <v>-1.2820512820512704</v>
      </c>
      <c r="D4" s="32" t="e">
        <f aca="true" t="shared" si="0" ref="D4:N4">(D16/D17*100)-100</f>
        <v>#DIV/0!</v>
      </c>
      <c r="E4" s="33">
        <f t="shared" si="0"/>
        <v>-33.97129186602871</v>
      </c>
      <c r="F4" s="32">
        <f t="shared" si="0"/>
        <v>-42.607959809617455</v>
      </c>
      <c r="G4" s="33">
        <f t="shared" si="0"/>
        <v>-62.10477729056081</v>
      </c>
      <c r="H4" s="32" t="e">
        <f t="shared" si="0"/>
        <v>#DIV/0!</v>
      </c>
      <c r="I4" s="33">
        <f t="shared" si="0"/>
        <v>-54.79009687836383</v>
      </c>
      <c r="J4" s="32">
        <f>(J16/J17*100)-100</f>
        <v>-100</v>
      </c>
      <c r="K4" s="33">
        <f t="shared" si="0"/>
        <v>-50</v>
      </c>
      <c r="L4" s="32">
        <f t="shared" si="0"/>
        <v>-87.87878787878788</v>
      </c>
      <c r="M4" s="33">
        <f t="shared" si="0"/>
        <v>-57.22543352601156</v>
      </c>
      <c r="N4" s="32">
        <f t="shared" si="0"/>
        <v>-18.83116883116884</v>
      </c>
      <c r="O4" s="30"/>
    </row>
    <row r="5" spans="1:15" s="1" customFormat="1" ht="27.75" customHeight="1">
      <c r="A5" s="53" t="s">
        <v>50</v>
      </c>
      <c r="B5" s="54"/>
      <c r="C5" s="32">
        <f aca="true" t="shared" si="1" ref="C5:N5">(C16/C6*100)-100</f>
        <v>59.91692627206646</v>
      </c>
      <c r="D5" s="32" t="e">
        <f t="shared" si="1"/>
        <v>#DIV/0!</v>
      </c>
      <c r="E5" s="33">
        <f t="shared" si="1"/>
        <v>-33.69847218218507</v>
      </c>
      <c r="F5" s="32">
        <f t="shared" si="1"/>
        <v>-35.90721132194065</v>
      </c>
      <c r="G5" s="33">
        <f t="shared" si="1"/>
        <v>-57.47436030249663</v>
      </c>
      <c r="H5" s="32">
        <f t="shared" si="1"/>
        <v>825.925925925926</v>
      </c>
      <c r="I5" s="33">
        <f t="shared" si="1"/>
        <v>-48.4029484029484</v>
      </c>
      <c r="J5" s="32">
        <f>(J16/J6*100)-100</f>
        <v>-100</v>
      </c>
      <c r="K5" s="33">
        <f t="shared" si="1"/>
        <v>-45.652173913043484</v>
      </c>
      <c r="L5" s="32">
        <f t="shared" si="1"/>
        <v>-82.90598290598291</v>
      </c>
      <c r="M5" s="33">
        <f t="shared" si="1"/>
        <v>-51.379763469119574</v>
      </c>
      <c r="N5" s="32">
        <f t="shared" si="1"/>
        <v>8.506944444444443</v>
      </c>
      <c r="O5" s="30"/>
    </row>
    <row r="6" spans="1:15" s="1" customFormat="1" ht="39.75" customHeight="1" thickBot="1">
      <c r="A6" s="49" t="s">
        <v>35</v>
      </c>
      <c r="B6" s="50"/>
      <c r="C6" s="27">
        <f>AVERAGE(C17:C21)</f>
        <v>192.6</v>
      </c>
      <c r="D6" s="27" t="e">
        <f aca="true" t="shared" si="2" ref="D6:N6">AVERAGE(D17:D21)</f>
        <v>#DIV/0!</v>
      </c>
      <c r="E6" s="28">
        <f t="shared" si="2"/>
        <v>2081.4</v>
      </c>
      <c r="F6" s="27">
        <f t="shared" si="2"/>
        <v>1.8564570164678866</v>
      </c>
      <c r="G6" s="28">
        <f t="shared" si="2"/>
        <v>3861.2</v>
      </c>
      <c r="H6" s="27">
        <f t="shared" si="2"/>
        <v>16.2</v>
      </c>
      <c r="I6" s="28">
        <f t="shared" si="2"/>
        <v>4070</v>
      </c>
      <c r="J6" s="27">
        <f t="shared" si="2"/>
        <v>34.6</v>
      </c>
      <c r="K6" s="28">
        <f t="shared" si="2"/>
        <v>3220</v>
      </c>
      <c r="L6" s="27">
        <f t="shared" si="2"/>
        <v>585</v>
      </c>
      <c r="M6" s="28">
        <f t="shared" si="2"/>
        <v>3805</v>
      </c>
      <c r="N6" s="27">
        <f t="shared" si="2"/>
        <v>230.4</v>
      </c>
      <c r="O6" s="29"/>
    </row>
    <row r="7" spans="1:15" s="1" customFormat="1" ht="15.75" customHeight="1" thickTop="1">
      <c r="A7" s="43">
        <v>2019</v>
      </c>
      <c r="B7" s="38" t="s">
        <v>60</v>
      </c>
      <c r="C7" s="39">
        <v>124</v>
      </c>
      <c r="D7" s="39"/>
      <c r="E7" s="41">
        <v>1000</v>
      </c>
      <c r="F7" s="39">
        <f>G7/E7</f>
        <v>2</v>
      </c>
      <c r="G7" s="41">
        <v>2000</v>
      </c>
      <c r="H7" s="39">
        <v>0</v>
      </c>
      <c r="I7" s="41">
        <f>C7+G7+H7</f>
        <v>2124</v>
      </c>
      <c r="J7" s="39">
        <v>200</v>
      </c>
      <c r="K7" s="40">
        <f aca="true" t="shared" si="3" ref="K7:K14">M7-L7</f>
        <v>1650</v>
      </c>
      <c r="L7" s="39">
        <v>100</v>
      </c>
      <c r="M7" s="41">
        <v>1750</v>
      </c>
      <c r="N7" s="39">
        <f>I7-J7-M7</f>
        <v>174</v>
      </c>
      <c r="O7" s="45">
        <f>N7/(M7+J7)*100</f>
        <v>8.923076923076923</v>
      </c>
    </row>
    <row r="8" spans="1:15" s="1" customFormat="1" ht="15.75" customHeight="1">
      <c r="A8" s="43">
        <v>2018</v>
      </c>
      <c r="B8" s="38" t="s">
        <v>59</v>
      </c>
      <c r="C8" s="39">
        <v>260</v>
      </c>
      <c r="D8" s="39"/>
      <c r="E8" s="41">
        <v>957</v>
      </c>
      <c r="F8" s="39">
        <f>G8/E8</f>
        <v>2</v>
      </c>
      <c r="G8" s="41">
        <v>1914</v>
      </c>
      <c r="H8" s="39">
        <v>0</v>
      </c>
      <c r="I8" s="41">
        <f>C8+G8+H8</f>
        <v>2174</v>
      </c>
      <c r="J8" s="39">
        <v>300</v>
      </c>
      <c r="K8" s="40">
        <f t="shared" si="3"/>
        <v>1600</v>
      </c>
      <c r="L8" s="39">
        <v>150</v>
      </c>
      <c r="M8" s="41">
        <v>1750</v>
      </c>
      <c r="N8" s="39">
        <f>I8-J8-M8</f>
        <v>124</v>
      </c>
      <c r="O8" s="45">
        <f>N8/(M8+J8)*100</f>
        <v>6.048780487804878</v>
      </c>
    </row>
    <row r="9" spans="1:15" s="1" customFormat="1" ht="21" customHeight="1">
      <c r="A9" s="43">
        <v>2017</v>
      </c>
      <c r="B9" s="38" t="s">
        <v>58</v>
      </c>
      <c r="C9" s="39">
        <v>286</v>
      </c>
      <c r="D9" s="39"/>
      <c r="E9" s="41">
        <v>1172</v>
      </c>
      <c r="F9" s="39">
        <f aca="true" t="shared" si="4" ref="F9:F14">G9/E9</f>
        <v>2.1706484641638224</v>
      </c>
      <c r="G9" s="41">
        <v>2544</v>
      </c>
      <c r="H9" s="39">
        <v>5</v>
      </c>
      <c r="I9" s="41">
        <f aca="true" t="shared" si="5" ref="I9:I14">C9+G9+H9</f>
        <v>2835</v>
      </c>
      <c r="J9" s="39">
        <v>50</v>
      </c>
      <c r="K9" s="40">
        <f t="shared" si="3"/>
        <v>2100</v>
      </c>
      <c r="L9" s="39">
        <v>500</v>
      </c>
      <c r="M9" s="41">
        <v>2600</v>
      </c>
      <c r="N9" s="39">
        <f>I9-J9-M9</f>
        <v>185</v>
      </c>
      <c r="O9" s="45">
        <f aca="true" t="shared" si="6" ref="O9:O14">N9/(M9+J9)*100</f>
        <v>6.981132075471698</v>
      </c>
    </row>
    <row r="10" spans="1:15" s="1" customFormat="1" ht="21" customHeight="1">
      <c r="A10" s="43">
        <v>2016</v>
      </c>
      <c r="B10" s="38" t="s">
        <v>57</v>
      </c>
      <c r="C10" s="39">
        <v>155</v>
      </c>
      <c r="D10" s="39"/>
      <c r="E10" s="41">
        <v>1251</v>
      </c>
      <c r="F10" s="39">
        <f t="shared" si="4"/>
        <v>2.028776978417266</v>
      </c>
      <c r="G10" s="41">
        <v>2538</v>
      </c>
      <c r="H10" s="39">
        <v>3</v>
      </c>
      <c r="I10" s="41">
        <f t="shared" si="5"/>
        <v>2696</v>
      </c>
      <c r="J10" s="39">
        <v>10</v>
      </c>
      <c r="K10" s="40">
        <f t="shared" si="3"/>
        <v>2100</v>
      </c>
      <c r="L10" s="39">
        <v>300</v>
      </c>
      <c r="M10" s="41">
        <v>2400</v>
      </c>
      <c r="N10" s="39">
        <f aca="true" t="shared" si="7" ref="N10:N15">I10-J10-M10</f>
        <v>286</v>
      </c>
      <c r="O10" s="45">
        <f t="shared" si="6"/>
        <v>11.867219917012447</v>
      </c>
    </row>
    <row r="11" spans="1:15" s="1" customFormat="1" ht="18" customHeight="1">
      <c r="A11" s="43">
        <v>2015</v>
      </c>
      <c r="B11" s="38" t="s">
        <v>56</v>
      </c>
      <c r="C11" s="39">
        <v>264</v>
      </c>
      <c r="D11" s="39"/>
      <c r="E11" s="41">
        <v>1249</v>
      </c>
      <c r="F11" s="39">
        <f t="shared" si="4"/>
        <v>1.6685348278622898</v>
      </c>
      <c r="G11" s="41">
        <v>2084</v>
      </c>
      <c r="H11" s="39">
        <v>5</v>
      </c>
      <c r="I11" s="41">
        <f t="shared" si="5"/>
        <v>2353</v>
      </c>
      <c r="J11" s="39">
        <v>48</v>
      </c>
      <c r="K11" s="40">
        <f t="shared" si="3"/>
        <v>1950</v>
      </c>
      <c r="L11" s="39">
        <v>225</v>
      </c>
      <c r="M11" s="41">
        <v>2175</v>
      </c>
      <c r="N11" s="39">
        <f t="shared" si="7"/>
        <v>130</v>
      </c>
      <c r="O11" s="45">
        <f t="shared" si="6"/>
        <v>5.847953216374268</v>
      </c>
    </row>
    <row r="12" spans="1:15" s="1" customFormat="1" ht="21.75" customHeight="1">
      <c r="A12" s="43">
        <v>2014</v>
      </c>
      <c r="B12" s="38" t="s">
        <v>55</v>
      </c>
      <c r="C12" s="39">
        <v>344</v>
      </c>
      <c r="D12" s="39"/>
      <c r="E12" s="40">
        <v>1853</v>
      </c>
      <c r="F12" s="42">
        <f t="shared" si="4"/>
        <v>1.7695628710199676</v>
      </c>
      <c r="G12" s="41">
        <v>3279</v>
      </c>
      <c r="H12" s="42">
        <v>5</v>
      </c>
      <c r="I12" s="41">
        <f t="shared" si="5"/>
        <v>3628</v>
      </c>
      <c r="J12" s="42">
        <v>114</v>
      </c>
      <c r="K12" s="40">
        <f t="shared" si="3"/>
        <v>2700</v>
      </c>
      <c r="L12" s="39">
        <v>550</v>
      </c>
      <c r="M12" s="40">
        <v>3250</v>
      </c>
      <c r="N12" s="39">
        <f t="shared" si="7"/>
        <v>264</v>
      </c>
      <c r="O12" s="45">
        <f t="shared" si="6"/>
        <v>7.8478002378121285</v>
      </c>
    </row>
    <row r="13" spans="1:15" s="1" customFormat="1" ht="16.5" customHeight="1">
      <c r="A13" s="43">
        <v>2013</v>
      </c>
      <c r="B13" s="38" t="s">
        <v>54</v>
      </c>
      <c r="C13" s="39">
        <v>153</v>
      </c>
      <c r="D13" s="39"/>
      <c r="E13" s="40">
        <v>1777</v>
      </c>
      <c r="F13" s="42">
        <f t="shared" si="4"/>
        <v>1.8908272369161507</v>
      </c>
      <c r="G13" s="41">
        <v>3360</v>
      </c>
      <c r="H13" s="42">
        <v>5</v>
      </c>
      <c r="I13" s="41">
        <f t="shared" si="5"/>
        <v>3518</v>
      </c>
      <c r="J13" s="42">
        <v>73</v>
      </c>
      <c r="K13" s="40">
        <f t="shared" si="3"/>
        <v>2700</v>
      </c>
      <c r="L13" s="39">
        <v>400</v>
      </c>
      <c r="M13" s="40">
        <v>3100</v>
      </c>
      <c r="N13" s="39">
        <f t="shared" si="7"/>
        <v>345</v>
      </c>
      <c r="O13" s="45">
        <f t="shared" si="6"/>
        <v>10.872990860384494</v>
      </c>
    </row>
    <row r="14" spans="1:15" s="1" customFormat="1" ht="15.75" customHeight="1">
      <c r="A14" s="43">
        <v>2012</v>
      </c>
      <c r="B14" s="38" t="s">
        <v>52</v>
      </c>
      <c r="C14" s="39">
        <v>129</v>
      </c>
      <c r="D14" s="39"/>
      <c r="E14" s="40">
        <v>1421</v>
      </c>
      <c r="F14" s="44">
        <f t="shared" si="4"/>
        <v>1.5003518648838845</v>
      </c>
      <c r="G14" s="41">
        <v>2132</v>
      </c>
      <c r="H14" s="42">
        <v>25</v>
      </c>
      <c r="I14" s="41">
        <f t="shared" si="5"/>
        <v>2286</v>
      </c>
      <c r="J14" s="42">
        <v>133</v>
      </c>
      <c r="K14" s="18">
        <f t="shared" si="3"/>
        <v>1900</v>
      </c>
      <c r="L14" s="39">
        <v>100</v>
      </c>
      <c r="M14" s="40">
        <v>2000</v>
      </c>
      <c r="N14" s="39">
        <f t="shared" si="7"/>
        <v>153</v>
      </c>
      <c r="O14" s="21">
        <f t="shared" si="6"/>
        <v>7.172995780590717</v>
      </c>
    </row>
    <row r="15" spans="1:15" s="1" customFormat="1" ht="17.25" customHeight="1">
      <c r="A15" s="43">
        <v>2011</v>
      </c>
      <c r="B15" s="38" t="s">
        <v>51</v>
      </c>
      <c r="C15" s="39">
        <v>250</v>
      </c>
      <c r="D15" s="39"/>
      <c r="E15" s="40">
        <v>1522</v>
      </c>
      <c r="F15" s="44">
        <f aca="true" t="shared" si="8" ref="F15:F21">G15/E15</f>
        <v>1.9494086727989488</v>
      </c>
      <c r="G15" s="41">
        <v>2967</v>
      </c>
      <c r="H15" s="42">
        <v>0</v>
      </c>
      <c r="I15" s="41">
        <f aca="true" t="shared" si="9" ref="I15:I21">C15+G15+H15</f>
        <v>3217</v>
      </c>
      <c r="J15" s="42">
        <v>238</v>
      </c>
      <c r="K15" s="18">
        <f aca="true" t="shared" si="10" ref="K15:K21">M15-L15</f>
        <v>2650</v>
      </c>
      <c r="L15" s="39">
        <v>200</v>
      </c>
      <c r="M15" s="40">
        <v>2850</v>
      </c>
      <c r="N15" s="39">
        <f t="shared" si="7"/>
        <v>129</v>
      </c>
      <c r="O15" s="21">
        <f aca="true" t="shared" si="11" ref="O15:O21">N15/(M15+J15)*100</f>
        <v>4.177461139896374</v>
      </c>
    </row>
    <row r="16" spans="1:15" s="1" customFormat="1" ht="13.5">
      <c r="A16" s="43">
        <v>2010</v>
      </c>
      <c r="B16" s="38" t="s">
        <v>48</v>
      </c>
      <c r="C16" s="39">
        <v>308</v>
      </c>
      <c r="D16" s="40"/>
      <c r="E16" s="40">
        <v>1380</v>
      </c>
      <c r="F16" s="44">
        <f t="shared" si="8"/>
        <v>1.1898550724637682</v>
      </c>
      <c r="G16" s="41">
        <v>1642</v>
      </c>
      <c r="H16" s="42">
        <v>150</v>
      </c>
      <c r="I16" s="41">
        <f t="shared" si="9"/>
        <v>2100</v>
      </c>
      <c r="J16" s="42">
        <v>0</v>
      </c>
      <c r="K16" s="18">
        <f t="shared" si="10"/>
        <v>1750</v>
      </c>
      <c r="L16" s="39">
        <v>100</v>
      </c>
      <c r="M16" s="40">
        <v>1850</v>
      </c>
      <c r="N16" s="39">
        <f aca="true" t="shared" si="12" ref="N16:N21">I16-J16-M16</f>
        <v>250</v>
      </c>
      <c r="O16" s="21">
        <f t="shared" si="11"/>
        <v>13.513513513513514</v>
      </c>
    </row>
    <row r="17" spans="1:15" s="1" customFormat="1" ht="13.5">
      <c r="A17" s="43">
        <v>2009</v>
      </c>
      <c r="B17" s="38" t="s">
        <v>47</v>
      </c>
      <c r="C17" s="39">
        <v>312</v>
      </c>
      <c r="D17" s="40"/>
      <c r="E17" s="40">
        <v>2090</v>
      </c>
      <c r="F17" s="44">
        <f t="shared" si="8"/>
        <v>2.0732057416267944</v>
      </c>
      <c r="G17" s="41">
        <v>4333</v>
      </c>
      <c r="H17" s="42">
        <v>0</v>
      </c>
      <c r="I17" s="41">
        <f t="shared" si="9"/>
        <v>4645</v>
      </c>
      <c r="J17" s="42">
        <v>12</v>
      </c>
      <c r="K17" s="18">
        <f t="shared" si="10"/>
        <v>3500</v>
      </c>
      <c r="L17" s="39">
        <v>825</v>
      </c>
      <c r="M17" s="40">
        <v>4325</v>
      </c>
      <c r="N17" s="39">
        <f t="shared" si="12"/>
        <v>308</v>
      </c>
      <c r="O17" s="21">
        <f t="shared" si="11"/>
        <v>7.101683191145954</v>
      </c>
    </row>
    <row r="18" spans="1:18" ht="13.5">
      <c r="A18" s="11">
        <v>2008</v>
      </c>
      <c r="B18" s="5" t="s">
        <v>46</v>
      </c>
      <c r="C18" s="23">
        <v>223</v>
      </c>
      <c r="D18" s="18"/>
      <c r="E18" s="18">
        <v>2140</v>
      </c>
      <c r="F18" s="31">
        <f t="shared" si="8"/>
        <v>2.1051401869158877</v>
      </c>
      <c r="G18" s="24">
        <v>4505</v>
      </c>
      <c r="H18" s="17">
        <v>0</v>
      </c>
      <c r="I18" s="24">
        <f t="shared" si="9"/>
        <v>4728</v>
      </c>
      <c r="J18" s="17">
        <v>16</v>
      </c>
      <c r="K18" s="18">
        <f t="shared" si="10"/>
        <v>3500</v>
      </c>
      <c r="L18" s="23">
        <v>900</v>
      </c>
      <c r="M18" s="18">
        <v>4400</v>
      </c>
      <c r="N18" s="23">
        <f t="shared" si="12"/>
        <v>312</v>
      </c>
      <c r="O18" s="21">
        <f t="shared" si="11"/>
        <v>7.065217391304348</v>
      </c>
      <c r="P18" s="6"/>
      <c r="Q18" s="6"/>
      <c r="R18" s="6"/>
    </row>
    <row r="19" spans="1:18" ht="13.5">
      <c r="A19" s="11">
        <v>2007</v>
      </c>
      <c r="B19" s="5" t="s">
        <v>45</v>
      </c>
      <c r="C19" s="23">
        <v>183</v>
      </c>
      <c r="D19" s="18"/>
      <c r="E19" s="18">
        <v>2040</v>
      </c>
      <c r="F19" s="31">
        <f t="shared" si="8"/>
        <v>1.9161764705882354</v>
      </c>
      <c r="G19" s="24">
        <v>3909</v>
      </c>
      <c r="H19" s="17">
        <v>0</v>
      </c>
      <c r="I19" s="24">
        <f t="shared" si="9"/>
        <v>4092</v>
      </c>
      <c r="J19" s="17">
        <v>119</v>
      </c>
      <c r="K19" s="18">
        <f t="shared" si="10"/>
        <v>3150</v>
      </c>
      <c r="L19" s="23">
        <v>600</v>
      </c>
      <c r="M19" s="18">
        <v>3750</v>
      </c>
      <c r="N19" s="23">
        <f t="shared" si="12"/>
        <v>223</v>
      </c>
      <c r="O19" s="21">
        <f t="shared" si="11"/>
        <v>5.763763246316877</v>
      </c>
      <c r="P19" s="6"/>
      <c r="Q19" s="6"/>
      <c r="R19" s="6"/>
    </row>
    <row r="20" spans="1:18" ht="13.5">
      <c r="A20" s="11">
        <v>2006</v>
      </c>
      <c r="B20" s="5" t="s">
        <v>43</v>
      </c>
      <c r="C20" s="23">
        <v>168</v>
      </c>
      <c r="D20" s="18"/>
      <c r="E20" s="18">
        <v>1787</v>
      </c>
      <c r="F20" s="31">
        <f t="shared" si="8"/>
        <v>1.655847789591494</v>
      </c>
      <c r="G20" s="24">
        <v>2959</v>
      </c>
      <c r="H20" s="17">
        <v>32</v>
      </c>
      <c r="I20" s="24">
        <f t="shared" si="9"/>
        <v>3159</v>
      </c>
      <c r="J20" s="17">
        <v>26</v>
      </c>
      <c r="K20" s="18">
        <f t="shared" si="10"/>
        <v>2850</v>
      </c>
      <c r="L20" s="23">
        <v>100</v>
      </c>
      <c r="M20" s="18">
        <v>2950</v>
      </c>
      <c r="N20" s="23">
        <f t="shared" si="12"/>
        <v>183</v>
      </c>
      <c r="O20" s="21">
        <f t="shared" si="11"/>
        <v>6.149193548387097</v>
      </c>
      <c r="P20" s="6"/>
      <c r="Q20" s="6"/>
      <c r="R20" s="6"/>
    </row>
    <row r="21" spans="1:18" ht="13.5">
      <c r="A21" s="11">
        <v>2005</v>
      </c>
      <c r="B21" s="5" t="s">
        <v>6</v>
      </c>
      <c r="C21" s="23">
        <v>77</v>
      </c>
      <c r="D21" s="18"/>
      <c r="E21" s="18">
        <v>2350</v>
      </c>
      <c r="F21" s="31">
        <f t="shared" si="8"/>
        <v>1.5319148936170213</v>
      </c>
      <c r="G21" s="24">
        <v>3600</v>
      </c>
      <c r="H21" s="17">
        <v>49</v>
      </c>
      <c r="I21" s="24">
        <f t="shared" si="9"/>
        <v>3726</v>
      </c>
      <c r="J21" s="17">
        <v>0</v>
      </c>
      <c r="K21" s="18">
        <f t="shared" si="10"/>
        <v>3100</v>
      </c>
      <c r="L21" s="23">
        <v>500</v>
      </c>
      <c r="M21" s="18">
        <v>3600</v>
      </c>
      <c r="N21" s="23">
        <f t="shared" si="12"/>
        <v>126</v>
      </c>
      <c r="O21" s="21">
        <f t="shared" si="11"/>
        <v>3.5000000000000004</v>
      </c>
      <c r="P21" s="6"/>
      <c r="Q21" s="6"/>
      <c r="R21" s="6"/>
    </row>
    <row r="22" spans="1:18" ht="13.5">
      <c r="A22" s="11">
        <v>2004</v>
      </c>
      <c r="B22" s="5" t="s">
        <v>7</v>
      </c>
      <c r="C22" s="23">
        <v>355</v>
      </c>
      <c r="D22" s="18"/>
      <c r="E22" s="18">
        <v>2000</v>
      </c>
      <c r="F22" s="31">
        <f aca="true" t="shared" si="13" ref="F22:F36">G22/E22</f>
        <v>1.425</v>
      </c>
      <c r="G22" s="24">
        <v>2850</v>
      </c>
      <c r="H22" s="17">
        <v>172</v>
      </c>
      <c r="I22" s="24">
        <f aca="true" t="shared" si="14" ref="I22:I36">C22+G22+H22</f>
        <v>3377</v>
      </c>
      <c r="J22" s="17">
        <v>0</v>
      </c>
      <c r="K22" s="18">
        <f aca="true" t="shared" si="15" ref="K22:K36">M22-L22</f>
        <v>3000</v>
      </c>
      <c r="L22" s="23">
        <v>300</v>
      </c>
      <c r="M22" s="18">
        <v>3300</v>
      </c>
      <c r="N22" s="23">
        <f aca="true" t="shared" si="16" ref="N22:N36">I22-J22-M22</f>
        <v>77</v>
      </c>
      <c r="O22" s="21">
        <f aca="true" t="shared" si="17" ref="O22:O35">N22/(M22+J22)*100</f>
        <v>2.3333333333333335</v>
      </c>
      <c r="P22" s="6"/>
      <c r="Q22" s="6"/>
      <c r="R22" s="6"/>
    </row>
    <row r="23" spans="1:18" ht="13.5">
      <c r="A23" s="11">
        <v>2003</v>
      </c>
      <c r="B23" s="5" t="s">
        <v>8</v>
      </c>
      <c r="C23" s="23">
        <v>1805</v>
      </c>
      <c r="D23" s="18"/>
      <c r="E23" s="18">
        <v>2350</v>
      </c>
      <c r="F23" s="31">
        <f t="shared" si="13"/>
        <v>1.7872340425531914</v>
      </c>
      <c r="G23" s="24">
        <v>4200</v>
      </c>
      <c r="H23" s="17">
        <v>6</v>
      </c>
      <c r="I23" s="24">
        <f t="shared" si="14"/>
        <v>6011</v>
      </c>
      <c r="J23" s="17">
        <v>156</v>
      </c>
      <c r="K23" s="18">
        <f t="shared" si="15"/>
        <v>4400</v>
      </c>
      <c r="L23" s="23">
        <v>1100</v>
      </c>
      <c r="M23" s="18">
        <v>5500</v>
      </c>
      <c r="N23" s="23">
        <f t="shared" si="16"/>
        <v>355</v>
      </c>
      <c r="O23" s="21">
        <f t="shared" si="17"/>
        <v>6.276520509193777</v>
      </c>
      <c r="P23" s="6"/>
      <c r="Q23" s="6"/>
      <c r="R23" s="6"/>
    </row>
    <row r="24" spans="1:18" ht="13.5">
      <c r="A24" s="11">
        <v>2002</v>
      </c>
      <c r="B24" s="5" t="s">
        <v>9</v>
      </c>
      <c r="C24" s="23">
        <v>1096</v>
      </c>
      <c r="D24" s="18"/>
      <c r="E24" s="18">
        <v>3750</v>
      </c>
      <c r="F24" s="31">
        <f t="shared" si="13"/>
        <v>1.9066666666666667</v>
      </c>
      <c r="G24" s="24">
        <v>7150</v>
      </c>
      <c r="H24" s="17">
        <v>0</v>
      </c>
      <c r="I24" s="24">
        <f t="shared" si="14"/>
        <v>8246</v>
      </c>
      <c r="J24" s="17">
        <v>291</v>
      </c>
      <c r="K24" s="18">
        <f t="shared" si="15"/>
        <v>4400</v>
      </c>
      <c r="L24" s="23">
        <v>1750</v>
      </c>
      <c r="M24" s="18">
        <v>6150</v>
      </c>
      <c r="N24" s="23">
        <f t="shared" si="16"/>
        <v>1805</v>
      </c>
      <c r="O24" s="21">
        <f t="shared" si="17"/>
        <v>28.023598820058996</v>
      </c>
      <c r="P24" s="6"/>
      <c r="Q24" s="6"/>
      <c r="R24" s="6"/>
    </row>
    <row r="25" spans="1:18" ht="13.5">
      <c r="A25" s="11">
        <v>2001</v>
      </c>
      <c r="B25" s="5" t="s">
        <v>10</v>
      </c>
      <c r="C25" s="23">
        <v>293</v>
      </c>
      <c r="D25" s="18"/>
      <c r="E25" s="18">
        <v>3600</v>
      </c>
      <c r="F25" s="31">
        <f t="shared" si="13"/>
        <v>1.8333333333333333</v>
      </c>
      <c r="G25" s="24">
        <v>6600</v>
      </c>
      <c r="H25" s="17">
        <v>7</v>
      </c>
      <c r="I25" s="24">
        <f t="shared" si="14"/>
        <v>6900</v>
      </c>
      <c r="J25" s="17">
        <v>4</v>
      </c>
      <c r="K25" s="18">
        <f t="shared" si="15"/>
        <v>4400</v>
      </c>
      <c r="L25" s="23">
        <v>1400</v>
      </c>
      <c r="M25" s="18">
        <v>5800</v>
      </c>
      <c r="N25" s="23">
        <f t="shared" si="16"/>
        <v>1096</v>
      </c>
      <c r="O25" s="21">
        <f t="shared" si="17"/>
        <v>18.88352860096485</v>
      </c>
      <c r="P25" s="6"/>
      <c r="Q25" s="6"/>
      <c r="R25" s="6"/>
    </row>
    <row r="26" spans="1:18" ht="13.5">
      <c r="A26" s="11">
        <v>2000</v>
      </c>
      <c r="B26" s="5" t="s">
        <v>11</v>
      </c>
      <c r="C26" s="23">
        <v>200</v>
      </c>
      <c r="D26" s="18"/>
      <c r="E26" s="18">
        <v>3500</v>
      </c>
      <c r="F26" s="31">
        <f t="shared" si="13"/>
        <v>1.5571428571428572</v>
      </c>
      <c r="G26" s="24">
        <v>5450</v>
      </c>
      <c r="H26" s="17">
        <v>193</v>
      </c>
      <c r="I26" s="24">
        <f t="shared" si="14"/>
        <v>5843</v>
      </c>
      <c r="J26" s="17">
        <v>0</v>
      </c>
      <c r="K26" s="18">
        <f t="shared" si="15"/>
        <v>4350</v>
      </c>
      <c r="L26" s="23">
        <v>1200</v>
      </c>
      <c r="M26" s="18">
        <v>5550</v>
      </c>
      <c r="N26" s="23">
        <f t="shared" si="16"/>
        <v>293</v>
      </c>
      <c r="O26" s="21">
        <f t="shared" si="17"/>
        <v>5.2792792792792795</v>
      </c>
      <c r="P26" s="6"/>
      <c r="Q26" s="6"/>
      <c r="R26" s="6"/>
    </row>
    <row r="27" spans="1:15" ht="13.5">
      <c r="A27" s="26">
        <v>1999</v>
      </c>
      <c r="B27" s="25" t="s">
        <v>25</v>
      </c>
      <c r="C27" s="23">
        <v>200</v>
      </c>
      <c r="D27" s="18"/>
      <c r="E27" s="18">
        <v>3400</v>
      </c>
      <c r="F27" s="31">
        <f>G27/E27</f>
        <v>1.411764705882353</v>
      </c>
      <c r="G27" s="24">
        <v>4800</v>
      </c>
      <c r="H27" s="17">
        <v>464</v>
      </c>
      <c r="I27" s="24">
        <f t="shared" si="14"/>
        <v>5464</v>
      </c>
      <c r="J27" s="17">
        <v>0</v>
      </c>
      <c r="K27" s="18">
        <f t="shared" si="15"/>
        <v>4280</v>
      </c>
      <c r="L27" s="23">
        <v>984</v>
      </c>
      <c r="M27" s="18">
        <v>5264</v>
      </c>
      <c r="N27" s="23">
        <f t="shared" si="16"/>
        <v>200</v>
      </c>
      <c r="O27" s="21">
        <f t="shared" si="17"/>
        <v>3.7993920972644375</v>
      </c>
    </row>
    <row r="28" spans="1:15" ht="13.5">
      <c r="A28" s="26">
        <v>1998</v>
      </c>
      <c r="B28" s="25" t="s">
        <v>26</v>
      </c>
      <c r="C28" s="23">
        <v>1600</v>
      </c>
      <c r="D28" s="18"/>
      <c r="E28" s="18">
        <v>3777</v>
      </c>
      <c r="F28" s="31">
        <f t="shared" si="13"/>
        <v>0.8737092930897538</v>
      </c>
      <c r="G28" s="24">
        <v>3300</v>
      </c>
      <c r="H28" s="17">
        <v>306</v>
      </c>
      <c r="I28" s="24">
        <f t="shared" si="14"/>
        <v>5206</v>
      </c>
      <c r="J28" s="17">
        <v>0</v>
      </c>
      <c r="K28" s="18">
        <f t="shared" si="15"/>
        <v>4406</v>
      </c>
      <c r="L28" s="23">
        <v>600</v>
      </c>
      <c r="M28" s="18">
        <v>5006</v>
      </c>
      <c r="N28" s="23">
        <f t="shared" si="16"/>
        <v>200</v>
      </c>
      <c r="O28" s="21">
        <f t="shared" si="17"/>
        <v>3.9952057530962843</v>
      </c>
    </row>
    <row r="29" spans="1:15" ht="13.5">
      <c r="A29" s="26">
        <v>1997</v>
      </c>
      <c r="B29" s="25" t="s">
        <v>27</v>
      </c>
      <c r="C29" s="23">
        <v>550</v>
      </c>
      <c r="D29" s="18"/>
      <c r="E29" s="18">
        <v>4005</v>
      </c>
      <c r="F29" s="31">
        <f t="shared" si="13"/>
        <v>1.8726591760299625</v>
      </c>
      <c r="G29" s="24">
        <v>7500</v>
      </c>
      <c r="H29" s="17">
        <v>2</v>
      </c>
      <c r="I29" s="24">
        <f t="shared" si="14"/>
        <v>8052</v>
      </c>
      <c r="J29" s="17">
        <v>1</v>
      </c>
      <c r="K29" s="18">
        <f t="shared" si="15"/>
        <v>5599</v>
      </c>
      <c r="L29" s="23">
        <v>852</v>
      </c>
      <c r="M29" s="18">
        <v>6451</v>
      </c>
      <c r="N29" s="23">
        <f t="shared" si="16"/>
        <v>1600</v>
      </c>
      <c r="O29" s="21">
        <f t="shared" si="17"/>
        <v>24.798512089274645</v>
      </c>
    </row>
    <row r="30" spans="1:15" ht="13.5">
      <c r="A30" s="26">
        <v>1996</v>
      </c>
      <c r="B30" s="25" t="s">
        <v>28</v>
      </c>
      <c r="C30" s="23">
        <v>425</v>
      </c>
      <c r="D30" s="18"/>
      <c r="E30" s="18">
        <v>4129</v>
      </c>
      <c r="F30" s="31">
        <f t="shared" si="13"/>
        <v>1.4289174134172924</v>
      </c>
      <c r="G30" s="24">
        <v>5900</v>
      </c>
      <c r="H30" s="17">
        <v>185</v>
      </c>
      <c r="I30" s="24">
        <f t="shared" si="14"/>
        <v>6510</v>
      </c>
      <c r="J30" s="17">
        <v>21</v>
      </c>
      <c r="K30" s="18">
        <f t="shared" si="15"/>
        <v>5214</v>
      </c>
      <c r="L30" s="23">
        <v>725</v>
      </c>
      <c r="M30" s="18">
        <v>5939</v>
      </c>
      <c r="N30" s="23">
        <f t="shared" si="16"/>
        <v>550</v>
      </c>
      <c r="O30" s="21">
        <f t="shared" si="17"/>
        <v>9.228187919463087</v>
      </c>
    </row>
    <row r="31" spans="1:15" ht="13.5">
      <c r="A31" s="26">
        <v>1995</v>
      </c>
      <c r="B31" s="25" t="s">
        <v>29</v>
      </c>
      <c r="C31" s="23">
        <v>2025</v>
      </c>
      <c r="D31" s="18"/>
      <c r="E31" s="18">
        <v>3233</v>
      </c>
      <c r="F31" s="31">
        <f t="shared" si="13"/>
        <v>1.268171976492422</v>
      </c>
      <c r="G31" s="24">
        <v>4100</v>
      </c>
      <c r="H31" s="17">
        <v>128</v>
      </c>
      <c r="I31" s="24">
        <f t="shared" si="14"/>
        <v>6253</v>
      </c>
      <c r="J31" s="17">
        <v>100</v>
      </c>
      <c r="K31" s="18">
        <f t="shared" si="15"/>
        <v>5228</v>
      </c>
      <c r="L31" s="23">
        <v>500</v>
      </c>
      <c r="M31" s="18">
        <v>5728</v>
      </c>
      <c r="N31" s="23">
        <f t="shared" si="16"/>
        <v>425</v>
      </c>
      <c r="O31" s="21">
        <f t="shared" si="17"/>
        <v>7.2923816060398075</v>
      </c>
    </row>
    <row r="32" spans="1:15" ht="13.5">
      <c r="A32" s="26">
        <v>1994</v>
      </c>
      <c r="B32" s="25" t="s">
        <v>30</v>
      </c>
      <c r="C32" s="23">
        <v>2527</v>
      </c>
      <c r="D32" s="18"/>
      <c r="E32" s="18">
        <v>3888</v>
      </c>
      <c r="F32" s="31">
        <f t="shared" si="13"/>
        <v>1.5432098765432098</v>
      </c>
      <c r="G32" s="24">
        <v>6000</v>
      </c>
      <c r="H32" s="17">
        <v>108</v>
      </c>
      <c r="I32" s="24">
        <f t="shared" si="14"/>
        <v>8635</v>
      </c>
      <c r="J32" s="17">
        <v>425</v>
      </c>
      <c r="K32" s="18">
        <f t="shared" si="15"/>
        <v>5375</v>
      </c>
      <c r="L32" s="23">
        <v>810</v>
      </c>
      <c r="M32" s="18">
        <v>6185</v>
      </c>
      <c r="N32" s="23">
        <f t="shared" si="16"/>
        <v>2025</v>
      </c>
      <c r="O32" s="21">
        <f t="shared" si="17"/>
        <v>30.63540090771558</v>
      </c>
    </row>
    <row r="33" spans="1:15" ht="13.5">
      <c r="A33" s="26">
        <v>1993</v>
      </c>
      <c r="B33" s="25" t="s">
        <v>31</v>
      </c>
      <c r="C33" s="23">
        <v>3377</v>
      </c>
      <c r="D33" s="18"/>
      <c r="E33" s="18">
        <v>5987</v>
      </c>
      <c r="F33" s="31">
        <f t="shared" si="13"/>
        <v>1.528478369801236</v>
      </c>
      <c r="G33" s="24">
        <v>9151</v>
      </c>
      <c r="H33" s="17">
        <v>1</v>
      </c>
      <c r="I33" s="24">
        <f t="shared" si="14"/>
        <v>12529</v>
      </c>
      <c r="J33" s="17">
        <v>240</v>
      </c>
      <c r="K33" s="18">
        <f t="shared" si="15"/>
        <v>5121</v>
      </c>
      <c r="L33" s="23">
        <v>4641</v>
      </c>
      <c r="M33" s="18">
        <v>9762</v>
      </c>
      <c r="N33" s="23">
        <f t="shared" si="16"/>
        <v>2527</v>
      </c>
      <c r="O33" s="21">
        <f t="shared" si="17"/>
        <v>25.264947010597883</v>
      </c>
    </row>
    <row r="34" spans="1:15" ht="13.5">
      <c r="A34" s="26">
        <v>1992</v>
      </c>
      <c r="B34" s="25" t="s">
        <v>32</v>
      </c>
      <c r="C34" s="23">
        <v>2354</v>
      </c>
      <c r="D34" s="18"/>
      <c r="E34" s="18">
        <v>7574</v>
      </c>
      <c r="F34" s="31">
        <f t="shared" si="13"/>
        <v>1.8335093741748085</v>
      </c>
      <c r="G34" s="24">
        <v>13887</v>
      </c>
      <c r="H34" s="17">
        <v>423</v>
      </c>
      <c r="I34" s="24">
        <f t="shared" si="14"/>
        <v>16664</v>
      </c>
      <c r="J34" s="17">
        <v>200</v>
      </c>
      <c r="K34" s="18">
        <f t="shared" si="15"/>
        <v>5198</v>
      </c>
      <c r="L34" s="23">
        <v>7889</v>
      </c>
      <c r="M34" s="18">
        <v>13087</v>
      </c>
      <c r="N34" s="23">
        <f t="shared" si="16"/>
        <v>3377</v>
      </c>
      <c r="O34" s="21">
        <f t="shared" si="17"/>
        <v>25.41581997441108</v>
      </c>
    </row>
    <row r="35" spans="1:15" ht="13.5">
      <c r="A35" s="26">
        <v>1991</v>
      </c>
      <c r="B35" s="25" t="s">
        <v>33</v>
      </c>
      <c r="C35" s="23">
        <v>3384</v>
      </c>
      <c r="D35" s="18"/>
      <c r="E35" s="18">
        <v>6461</v>
      </c>
      <c r="F35" s="31">
        <f t="shared" si="13"/>
        <v>1.644327503482433</v>
      </c>
      <c r="G35" s="24">
        <v>10624</v>
      </c>
      <c r="H35" s="17">
        <v>801</v>
      </c>
      <c r="I35" s="24">
        <f t="shared" si="14"/>
        <v>14809</v>
      </c>
      <c r="J35" s="17">
        <v>150</v>
      </c>
      <c r="K35" s="18">
        <f t="shared" si="15"/>
        <v>5661</v>
      </c>
      <c r="L35" s="23">
        <v>6644</v>
      </c>
      <c r="M35" s="18">
        <v>12305</v>
      </c>
      <c r="N35" s="23">
        <f t="shared" si="16"/>
        <v>2354</v>
      </c>
      <c r="O35" s="21">
        <f t="shared" si="17"/>
        <v>18.900040144520272</v>
      </c>
    </row>
    <row r="36" spans="1:15" ht="13.5">
      <c r="A36" s="26">
        <v>1990</v>
      </c>
      <c r="B36" s="25" t="s">
        <v>34</v>
      </c>
      <c r="C36" s="23">
        <v>2332</v>
      </c>
      <c r="D36" s="18"/>
      <c r="E36" s="18">
        <v>7989</v>
      </c>
      <c r="F36" s="31">
        <f t="shared" si="13"/>
        <v>2.056702966579046</v>
      </c>
      <c r="G36" s="24">
        <v>16431</v>
      </c>
      <c r="H36" s="17">
        <v>119</v>
      </c>
      <c r="I36" s="24">
        <f t="shared" si="14"/>
        <v>18882</v>
      </c>
      <c r="J36" s="17">
        <v>350</v>
      </c>
      <c r="K36" s="18">
        <f t="shared" si="15"/>
        <v>5669</v>
      </c>
      <c r="L36" s="23">
        <v>9479</v>
      </c>
      <c r="M36" s="18">
        <v>15148</v>
      </c>
      <c r="N36" s="23">
        <f t="shared" si="16"/>
        <v>3384</v>
      </c>
      <c r="O36" s="21">
        <f>N36/(M36+J36)*100</f>
        <v>21.83507549361208</v>
      </c>
    </row>
  </sheetData>
  <sheetProtection/>
  <mergeCells count="7">
    <mergeCell ref="A6:B6"/>
    <mergeCell ref="C1:M1"/>
    <mergeCell ref="N1:O1"/>
    <mergeCell ref="D2:E2"/>
    <mergeCell ref="A4:B4"/>
    <mergeCell ref="A5:B5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artemyeva</cp:lastModifiedBy>
  <dcterms:created xsi:type="dcterms:W3CDTF">1996-10-08T23:32:33Z</dcterms:created>
  <dcterms:modified xsi:type="dcterms:W3CDTF">2019-05-22T08:55:25Z</dcterms:modified>
  <cp:category/>
  <cp:version/>
  <cp:contentType/>
  <cp:contentStatus/>
</cp:coreProperties>
</file>