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" yWindow="6373" windowWidth="19333" windowHeight="3750" tabRatio="898" activeTab="0"/>
  </bookViews>
  <sheets>
    <sheet name="сев озимых" sheetId="1" r:id="rId1"/>
  </sheets>
  <definedNames>
    <definedName name="_xlnm.Print_Titles" localSheetId="0">'сев озимых'!$3:$4</definedName>
    <definedName name="_xlnm.Print_Area" localSheetId="0">'сев озимых'!$A$1:$F$102</definedName>
  </definedNames>
  <calcPr fullCalcOnLoad="1"/>
</workbook>
</file>

<file path=xl/sharedStrings.xml><?xml version="1.0" encoding="utf-8"?>
<sst xmlns="http://schemas.openxmlformats.org/spreadsheetml/2006/main" count="107" uniqueCount="107">
  <si>
    <t>Наименование регионов</t>
  </si>
  <si>
    <t>Российская Федерация</t>
  </si>
  <si>
    <t>Центральный фед.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</si>
  <si>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</si>
  <si>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</si>
  <si>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</si>
  <si>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</si>
  <si>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</si>
  <si>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</si>
  <si>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</si>
  <si>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</si>
  <si>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</si>
  <si>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</si>
  <si>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</si>
  <si>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</si>
  <si>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</si>
  <si>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</si>
  <si>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</si>
  <si>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</si>
  <si>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фед. округ</t>
  </si>
  <si>
    <t>Республика Коми</t>
  </si>
  <si>
    <t>Архангельская область</t>
  </si>
  <si>
    <t>Вологодская область</t>
  </si>
  <si>
    <t>Калининградская обл.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</si>
  <si>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</si>
  <si>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</si>
  <si>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</si>
  <si>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</si>
  <si>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Карачаево-Черкесская Респ.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</si>
  <si>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</si>
  <si>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</si>
  <si>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</si>
  <si>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</si>
  <si>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фед. округ</t>
  </si>
  <si>
    <t>Чувашская Республика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</si>
  <si>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</si>
  <si>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</si>
  <si>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</si>
  <si>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</si>
  <si>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</si>
  <si>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</si>
  <si>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Свердловская область</t>
  </si>
  <si>
    <t>Тюменская область</t>
  </si>
  <si>
    <t>Челябинская область</t>
  </si>
  <si>
    <t>Сибирский фед. округ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</si>
  <si>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</si>
  <si>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</si>
  <si>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</si>
  <si>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</si>
  <si>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</si>
  <si>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</si>
  <si>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</si>
  <si>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фед. округ</t>
  </si>
  <si>
    <t>Приморский край</t>
  </si>
  <si>
    <t>Хабаровский край</t>
  </si>
  <si>
    <t>Амурская область</t>
  </si>
  <si>
    <t>Камчатская область</t>
  </si>
  <si>
    <t>Магаданская область</t>
  </si>
  <si>
    <t>Сахалинская область</t>
  </si>
  <si>
    <t xml:space="preserve">Республика Карелия </t>
  </si>
  <si>
    <t xml:space="preserve">Республика Адыгея </t>
  </si>
  <si>
    <t xml:space="preserve">Республика Дагестан  </t>
  </si>
  <si>
    <t xml:space="preserve">Республика Ингушетия </t>
  </si>
  <si>
    <t>Кабардино-Балкарская Респ.</t>
  </si>
  <si>
    <t xml:space="preserve">Республика Калмыкия </t>
  </si>
  <si>
    <t xml:space="preserve">Чеченская Республика </t>
  </si>
  <si>
    <t xml:space="preserve">Республика Башкортостан 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</si>
  <si>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</si>
  <si>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</si>
  <si>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</si>
  <si>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>Удмуртская Республика</t>
  </si>
  <si>
    <t xml:space="preserve">Нижегородская область </t>
  </si>
  <si>
    <t xml:space="preserve">Уральский фед. округ </t>
  </si>
  <si>
    <t>Курганская  область</t>
  </si>
  <si>
    <t xml:space="preserve">Республика Алтай  </t>
  </si>
  <si>
    <t xml:space="preserve">Республика Бурятия </t>
  </si>
  <si>
    <t xml:space="preserve">Республика Тыва </t>
  </si>
  <si>
    <t xml:space="preserve">Республика Хакасия </t>
  </si>
  <si>
    <t xml:space="preserve">Республика Саха (Якутия) </t>
  </si>
  <si>
    <t>Еврейская авт. обл.</t>
  </si>
  <si>
    <t>Чукотский а.о.</t>
  </si>
  <si>
    <t>Южный фед. округ</t>
  </si>
  <si>
    <t>Пермский край</t>
  </si>
  <si>
    <t>Забайкальский край</t>
  </si>
  <si>
    <t>Северо-Кавказский фед. округ</t>
  </si>
  <si>
    <t>Крымский фед. округ</t>
  </si>
  <si>
    <t>Республика Крым</t>
  </si>
  <si>
    <t>2015 г. +/- к 2014 г.</t>
  </si>
  <si>
    <t>2014 г.</t>
  </si>
  <si>
    <t>Ставропольский край</t>
  </si>
  <si>
    <t>2015 г.</t>
  </si>
  <si>
    <t xml:space="preserve">Оперативная информация по севу озимых культур в Российской Федерации </t>
  </si>
  <si>
    <t>% к плану</t>
  </si>
  <si>
    <t>Московская обл.</t>
  </si>
  <si>
    <t xml:space="preserve">     в т. ч.  Ненецкий а.о.</t>
  </si>
  <si>
    <t xml:space="preserve">Респ. Сев.Осетия-Алания </t>
  </si>
  <si>
    <t xml:space="preserve">     в т. ч. Коми-Пермяцкий а. о.</t>
  </si>
  <si>
    <t xml:space="preserve">     в т. ч. Ханты-Мансийский а. о.</t>
  </si>
  <si>
    <t xml:space="preserve">     в т. ч. Ямало-Ненецкий а. о.</t>
  </si>
  <si>
    <t xml:space="preserve">     в т. ч. Таймырский а. о.</t>
  </si>
  <si>
    <t xml:space="preserve">     в т. ч. Эвенкийский а. о.</t>
  </si>
  <si>
    <t xml:space="preserve">     в т. ч. Усть-Ордынский а. о.</t>
  </si>
  <si>
    <t xml:space="preserve">     в т.ч.Агинский Бурятский а. о.</t>
  </si>
  <si>
    <t xml:space="preserve">     в т. ч. Корякский а. о.</t>
  </si>
  <si>
    <t>Прогнозируемая площадь сева озимых культур под урожай        2016 года, тыс. га</t>
  </si>
  <si>
    <t>Посеяно, тыс.га</t>
  </si>
  <si>
    <t>на 26 октября 2015г.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</si>
</sst>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mmm/yyyy"/>
    <numFmt numFmtId="170" formatCode="[&lt;=0.05]##0.00;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&lt;=0.05]##0.00;[=999999999]&quot;...&quot;;##0.0"/>
    <numFmt numFmtId="176" formatCode="[=999999999]&quot;...&quot;;[&lt;=0.05]##0.00;##0.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12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0" fillId="0" borderId="17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6" sqref="J16"/>
    </sheetView>
  </sheetViews>
  <sheetFormatPr defaultColWidth="9.00390625" defaultRowHeight="12.75"/>
  <cols>
    <col min="1" max="1" width="28.00390625" style="1" customWidth="1"/>
    <col min="2" max="2" width="16.875" style="1" customWidth="1"/>
    <col min="3" max="16384" width="9.125" style="1" customWidth="1"/>
  </cols>
  <sheetData>
    <row r="1" spans="1:6" ht="12.75">
      <c r="A1" s="23" t="s">
        <v>91</v>
      </c>
      <c r="B1" s="23"/>
      <c r="C1" s="23"/>
      <c r="D1" s="23"/>
      <c r="E1" s="23"/>
      <c r="F1" s="23"/>
    </row>
    <row r="2" spans="1:6" ht="12.75">
      <c r="A2" s="23" t="s">
        <v>106</v>
      </c>
      <c r="B2" s="23"/>
      <c r="C2" s="23"/>
      <c r="D2" s="23"/>
      <c r="E2" s="23"/>
      <c r="F2" s="23"/>
    </row>
    <row r="3" spans="1:6" ht="17.25" customHeight="1">
      <c r="A3" s="24" t="s">
        <v>0</v>
      </c>
      <c r="B3" s="26" t="s">
        <v>104</v>
      </c>
      <c r="C3" s="28" t="s">
        <v>105</v>
      </c>
      <c r="D3" s="28"/>
      <c r="E3" s="28"/>
      <c r="F3" s="28"/>
    </row>
    <row r="4" spans="1:6" ht="45" customHeight="1">
      <c r="A4" s="25"/>
      <c r="B4" s="27"/>
      <c r="C4" s="2" t="s">
        <v>90</v>
      </c>
      <c r="D4" s="2" t="s">
        <v>92</v>
      </c>
      <c r="E4" s="2" t="s">
        <v>88</v>
      </c>
      <c r="F4" s="2" t="s">
        <v>87</v>
      </c>
    </row>
    <row r="5" spans="1:6" s="4" customFormat="1" ht="12.75">
      <c r="A5" s="18" t="s">
        <v>1</v>
      </c>
      <c r="B5" s="16">
        <f>B6+B24+B35+B42+B50+B66+B73+B90+B101</f>
        <v>17106.8</v>
      </c>
      <c r="C5" s="3">
        <f>C6+C24+C35+C42+C50+C66+C73+C90</f>
        <v>15634.881000000001</v>
      </c>
      <c r="D5" s="3">
        <f>C5/B5*100</f>
        <v>91.39570813945332</v>
      </c>
      <c r="E5" s="3">
        <v>16237.915000000003</v>
      </c>
      <c r="F5" s="11">
        <f>C5-E5</f>
        <v>-603.0340000000015</v>
      </c>
    </row>
    <row r="6" spans="1:6" s="4" customFormat="1" ht="12.75">
      <c r="A6" s="19" t="s">
        <v>2</v>
      </c>
      <c r="B6" s="17">
        <v>3961.9</v>
      </c>
      <c r="C6" s="5">
        <f>SUM(C7:C23)</f>
        <v>3823.2000000000007</v>
      </c>
      <c r="D6" s="5">
        <f aca="true" t="shared" si="0" ref="D6:D69">C6/B6*100</f>
        <v>96.49915444609911</v>
      </c>
      <c r="E6" s="5">
        <v>4108.9</v>
      </c>
      <c r="F6" s="12">
        <f aca="true" t="shared" si="1" ref="F6:F69">C6-E6</f>
        <v>-285.6999999999989</v>
      </c>
    </row>
    <row r="7" spans="1:6" ht="12.75">
      <c r="A7" s="20" t="s">
        <v>3</v>
      </c>
      <c r="B7" s="9">
        <v>343.6</v>
      </c>
      <c r="C7" s="6">
        <v>377.9</v>
      </c>
      <c r="D7" s="6">
        <f t="shared" si="0"/>
        <v>109.9825378346915</v>
      </c>
      <c r="E7" s="6">
        <v>358.8</v>
      </c>
      <c r="F7" s="13">
        <f t="shared" si="1"/>
        <v>19.099999999999966</v>
      </c>
    </row>
    <row r="8" spans="1:6" ht="12.75">
      <c r="A8" s="20" t="s">
        <v>4</v>
      </c>
      <c r="B8" s="9">
        <v>195</v>
      </c>
      <c r="C8" s="6">
        <v>189.8</v>
      </c>
      <c r="D8" s="6">
        <f t="shared" si="0"/>
        <v>97.33333333333334</v>
      </c>
      <c r="E8" s="6">
        <v>202.3</v>
      </c>
      <c r="F8" s="13">
        <f t="shared" si="1"/>
        <v>-12.5</v>
      </c>
    </row>
    <row r="9" spans="1:6" ht="12.75">
      <c r="A9" s="20" t="s">
        <v>5</v>
      </c>
      <c r="B9" s="9">
        <v>33.1</v>
      </c>
      <c r="C9" s="6">
        <v>33.9</v>
      </c>
      <c r="D9" s="6">
        <f t="shared" si="0"/>
        <v>102.41691842900302</v>
      </c>
      <c r="E9" s="6">
        <v>34.5</v>
      </c>
      <c r="F9" s="13">
        <f t="shared" si="1"/>
        <v>-0.6000000000000014</v>
      </c>
    </row>
    <row r="10" spans="1:6" ht="12.75">
      <c r="A10" s="20" t="s">
        <v>6</v>
      </c>
      <c r="B10" s="9">
        <v>720</v>
      </c>
      <c r="C10" s="6">
        <v>630</v>
      </c>
      <c r="D10" s="6">
        <f t="shared" si="0"/>
        <v>87.5</v>
      </c>
      <c r="E10" s="6">
        <v>767.1</v>
      </c>
      <c r="F10" s="13">
        <f t="shared" si="1"/>
        <v>-137.10000000000002</v>
      </c>
    </row>
    <row r="11" spans="1:6" ht="12.75">
      <c r="A11" s="20" t="s">
        <v>7</v>
      </c>
      <c r="B11" s="9">
        <v>20.6</v>
      </c>
      <c r="C11" s="6">
        <v>21.2</v>
      </c>
      <c r="D11" s="6">
        <f t="shared" si="0"/>
        <v>102.9126213592233</v>
      </c>
      <c r="E11" s="6">
        <v>21.1</v>
      </c>
      <c r="F11" s="13">
        <f t="shared" si="1"/>
        <v>0.09999999999999787</v>
      </c>
    </row>
    <row r="12" spans="1:6" ht="12.75">
      <c r="A12" s="20" t="s">
        <v>8</v>
      </c>
      <c r="B12" s="9">
        <v>50</v>
      </c>
      <c r="C12" s="6">
        <v>46.8</v>
      </c>
      <c r="D12" s="6">
        <f t="shared" si="0"/>
        <v>93.6</v>
      </c>
      <c r="E12" s="6">
        <v>45.8</v>
      </c>
      <c r="F12" s="13">
        <f t="shared" si="1"/>
        <v>1</v>
      </c>
    </row>
    <row r="13" spans="1:6" ht="12.75">
      <c r="A13" s="20" t="s">
        <v>9</v>
      </c>
      <c r="B13" s="9">
        <v>4.3</v>
      </c>
      <c r="C13" s="6">
        <v>4.2</v>
      </c>
      <c r="D13" s="6">
        <f t="shared" si="0"/>
        <v>97.67441860465117</v>
      </c>
      <c r="E13" s="6">
        <v>0.4</v>
      </c>
      <c r="F13" s="13">
        <f t="shared" si="1"/>
        <v>3.8000000000000003</v>
      </c>
    </row>
    <row r="14" spans="1:6" ht="12.75">
      <c r="A14" s="20" t="s">
        <v>10</v>
      </c>
      <c r="B14" s="9">
        <v>550</v>
      </c>
      <c r="C14" s="6">
        <v>550.2</v>
      </c>
      <c r="D14" s="6">
        <f t="shared" si="0"/>
        <v>100.03636363636363</v>
      </c>
      <c r="E14" s="6">
        <v>544</v>
      </c>
      <c r="F14" s="13">
        <f t="shared" si="1"/>
        <v>6.2000000000000455</v>
      </c>
    </row>
    <row r="15" spans="1:6" ht="12.75">
      <c r="A15" s="20" t="s">
        <v>11</v>
      </c>
      <c r="B15" s="9">
        <v>350</v>
      </c>
      <c r="C15" s="6">
        <v>364.4</v>
      </c>
      <c r="D15" s="6">
        <f t="shared" si="0"/>
        <v>104.11428571428571</v>
      </c>
      <c r="E15" s="6">
        <v>420</v>
      </c>
      <c r="F15" s="13">
        <f t="shared" si="1"/>
        <v>-55.60000000000002</v>
      </c>
    </row>
    <row r="16" spans="1:6" ht="12.75">
      <c r="A16" s="20" t="s">
        <v>93</v>
      </c>
      <c r="B16" s="9">
        <v>93</v>
      </c>
      <c r="C16" s="6">
        <v>81.6</v>
      </c>
      <c r="D16" s="6">
        <f t="shared" si="0"/>
        <v>87.74193548387096</v>
      </c>
      <c r="E16" s="6">
        <v>85.2</v>
      </c>
      <c r="F16" s="13">
        <f t="shared" si="1"/>
        <v>-3.6000000000000085</v>
      </c>
    </row>
    <row r="17" spans="1:6" ht="12.75">
      <c r="A17" s="20" t="s">
        <v>12</v>
      </c>
      <c r="B17" s="9">
        <v>450</v>
      </c>
      <c r="C17" s="6">
        <v>459.8</v>
      </c>
      <c r="D17" s="6">
        <f t="shared" si="0"/>
        <v>102.17777777777779</v>
      </c>
      <c r="E17" s="6">
        <v>464.3</v>
      </c>
      <c r="F17" s="13">
        <f t="shared" si="1"/>
        <v>-4.5</v>
      </c>
    </row>
    <row r="18" spans="1:6" ht="12.75">
      <c r="A18" s="20" t="s">
        <v>13</v>
      </c>
      <c r="B18" s="9">
        <v>285.8</v>
      </c>
      <c r="C18" s="6">
        <v>272.4</v>
      </c>
      <c r="D18" s="6">
        <f t="shared" si="0"/>
        <v>95.31140657802658</v>
      </c>
      <c r="E18" s="6">
        <v>303</v>
      </c>
      <c r="F18" s="13">
        <f t="shared" si="1"/>
        <v>-30.600000000000023</v>
      </c>
    </row>
    <row r="19" spans="1:6" ht="12.75">
      <c r="A19" s="20" t="s">
        <v>14</v>
      </c>
      <c r="B19" s="9">
        <v>43</v>
      </c>
      <c r="C19" s="6">
        <v>44.1</v>
      </c>
      <c r="D19" s="6">
        <f t="shared" si="0"/>
        <v>102.55813953488374</v>
      </c>
      <c r="E19" s="6">
        <v>42.2</v>
      </c>
      <c r="F19" s="13">
        <f t="shared" si="1"/>
        <v>1.8999999999999986</v>
      </c>
    </row>
    <row r="20" spans="1:6" ht="12.75">
      <c r="A20" s="20" t="s">
        <v>15</v>
      </c>
      <c r="B20" s="9">
        <v>496.7</v>
      </c>
      <c r="C20" s="6">
        <v>430.3</v>
      </c>
      <c r="D20" s="6">
        <f t="shared" si="0"/>
        <v>86.63176967988726</v>
      </c>
      <c r="E20" s="6">
        <v>495.9</v>
      </c>
      <c r="F20" s="13">
        <f t="shared" si="1"/>
        <v>-65.59999999999997</v>
      </c>
    </row>
    <row r="21" spans="1:6" ht="12.75">
      <c r="A21" s="20" t="s">
        <v>16</v>
      </c>
      <c r="B21" s="9">
        <v>10.9</v>
      </c>
      <c r="C21" s="6">
        <v>10.8</v>
      </c>
      <c r="D21" s="6">
        <f t="shared" si="0"/>
        <v>99.08256880733946</v>
      </c>
      <c r="E21" s="6">
        <v>8.2</v>
      </c>
      <c r="F21" s="13">
        <f t="shared" si="1"/>
        <v>2.6000000000000014</v>
      </c>
    </row>
    <row r="22" spans="1:6" ht="12.75">
      <c r="A22" s="20" t="s">
        <v>17</v>
      </c>
      <c r="B22" s="9">
        <v>310</v>
      </c>
      <c r="C22" s="6">
        <v>298.5</v>
      </c>
      <c r="D22" s="6">
        <f t="shared" si="0"/>
        <v>96.29032258064515</v>
      </c>
      <c r="E22" s="6">
        <v>308.5</v>
      </c>
      <c r="F22" s="13">
        <f t="shared" si="1"/>
        <v>-10</v>
      </c>
    </row>
    <row r="23" spans="1:6" ht="12.75">
      <c r="A23" s="20" t="s">
        <v>18</v>
      </c>
      <c r="B23" s="9">
        <v>5.9</v>
      </c>
      <c r="C23" s="6">
        <v>7.3</v>
      </c>
      <c r="D23" s="6">
        <f t="shared" si="0"/>
        <v>123.72881355932202</v>
      </c>
      <c r="E23" s="6">
        <v>7.6</v>
      </c>
      <c r="F23" s="13">
        <f t="shared" si="1"/>
        <v>-0.2999999999999998</v>
      </c>
    </row>
    <row r="24" spans="1:6" s="4" customFormat="1" ht="12.75">
      <c r="A24" s="19" t="s">
        <v>19</v>
      </c>
      <c r="B24" s="17">
        <v>119.4</v>
      </c>
      <c r="C24" s="5">
        <f>SUM(C25:C34)</f>
        <v>123.8</v>
      </c>
      <c r="D24" s="5">
        <f t="shared" si="0"/>
        <v>103.68509212730316</v>
      </c>
      <c r="E24" s="5">
        <v>117.6</v>
      </c>
      <c r="F24" s="12">
        <f t="shared" si="1"/>
        <v>6.200000000000003</v>
      </c>
    </row>
    <row r="25" spans="1:6" ht="12.75" hidden="1">
      <c r="A25" s="20" t="s">
        <v>59</v>
      </c>
      <c r="B25" s="9"/>
      <c r="C25" s="6"/>
      <c r="D25" s="6" t="e">
        <f t="shared" si="0"/>
        <v>#DIV/0!</v>
      </c>
      <c r="E25" s="6"/>
      <c r="F25" s="13">
        <f t="shared" si="1"/>
        <v>0</v>
      </c>
    </row>
    <row r="26" spans="1:6" ht="12.75" hidden="1">
      <c r="A26" s="20" t="s">
        <v>20</v>
      </c>
      <c r="B26" s="9"/>
      <c r="C26" s="6"/>
      <c r="D26" s="6" t="e">
        <f t="shared" si="0"/>
        <v>#DIV/0!</v>
      </c>
      <c r="E26" s="6"/>
      <c r="F26" s="13">
        <f t="shared" si="1"/>
        <v>0</v>
      </c>
    </row>
    <row r="27" spans="1:6" ht="12.75" hidden="1">
      <c r="A27" s="20" t="s">
        <v>21</v>
      </c>
      <c r="B27" s="9"/>
      <c r="C27" s="6"/>
      <c r="D27" s="6" t="e">
        <f t="shared" si="0"/>
        <v>#DIV/0!</v>
      </c>
      <c r="E27" s="6">
        <v>0.2</v>
      </c>
      <c r="F27" s="13">
        <f t="shared" si="1"/>
        <v>-0.2</v>
      </c>
    </row>
    <row r="28" spans="1:6" ht="12.75" hidden="1">
      <c r="A28" s="20" t="s">
        <v>94</v>
      </c>
      <c r="B28" s="9"/>
      <c r="C28" s="6"/>
      <c r="D28" s="6" t="e">
        <f t="shared" si="0"/>
        <v>#DIV/0!</v>
      </c>
      <c r="E28" s="6"/>
      <c r="F28" s="13">
        <f t="shared" si="1"/>
        <v>0</v>
      </c>
    </row>
    <row r="29" spans="1:6" ht="12.75">
      <c r="A29" s="20" t="s">
        <v>22</v>
      </c>
      <c r="B29" s="9">
        <v>4</v>
      </c>
      <c r="C29" s="6">
        <v>2.3</v>
      </c>
      <c r="D29" s="6">
        <f t="shared" si="0"/>
        <v>57.49999999999999</v>
      </c>
      <c r="E29" s="6">
        <v>4.1</v>
      </c>
      <c r="F29" s="13">
        <f t="shared" si="1"/>
        <v>-1.7999999999999998</v>
      </c>
    </row>
    <row r="30" spans="1:6" ht="12.75">
      <c r="A30" s="20" t="s">
        <v>23</v>
      </c>
      <c r="B30" s="9">
        <v>74</v>
      </c>
      <c r="C30" s="6">
        <v>77.2</v>
      </c>
      <c r="D30" s="6">
        <f t="shared" si="0"/>
        <v>104.32432432432432</v>
      </c>
      <c r="E30" s="6">
        <v>72.9</v>
      </c>
      <c r="F30" s="13">
        <f t="shared" si="1"/>
        <v>4.299999999999997</v>
      </c>
    </row>
    <row r="31" spans="1:6" ht="12.75">
      <c r="A31" s="20" t="s">
        <v>24</v>
      </c>
      <c r="B31" s="9">
        <v>5.9</v>
      </c>
      <c r="C31" s="6">
        <v>8.7</v>
      </c>
      <c r="D31" s="6">
        <f t="shared" si="0"/>
        <v>147.45762711864404</v>
      </c>
      <c r="E31" s="6">
        <v>5.8</v>
      </c>
      <c r="F31" s="13">
        <f t="shared" si="1"/>
        <v>2.8999999999999995</v>
      </c>
    </row>
    <row r="32" spans="1:6" ht="12.75" hidden="1">
      <c r="A32" s="20" t="s">
        <v>25</v>
      </c>
      <c r="B32" s="9"/>
      <c r="C32" s="6"/>
      <c r="D32" s="6" t="e">
        <f t="shared" si="0"/>
        <v>#DIV/0!</v>
      </c>
      <c r="E32" s="6"/>
      <c r="F32" s="13">
        <f t="shared" si="1"/>
        <v>0</v>
      </c>
    </row>
    <row r="33" spans="1:6" ht="12.75">
      <c r="A33" s="20" t="s">
        <v>26</v>
      </c>
      <c r="B33" s="9">
        <v>10.7</v>
      </c>
      <c r="C33" s="6">
        <v>10.8</v>
      </c>
      <c r="D33" s="6">
        <f t="shared" si="0"/>
        <v>100.93457943925235</v>
      </c>
      <c r="E33" s="6">
        <v>8.6</v>
      </c>
      <c r="F33" s="13">
        <f t="shared" si="1"/>
        <v>2.200000000000001</v>
      </c>
    </row>
    <row r="34" spans="1:6" ht="12.75">
      <c r="A34" s="20" t="s">
        <v>27</v>
      </c>
      <c r="B34" s="9">
        <v>24.8</v>
      </c>
      <c r="C34" s="6">
        <v>24.8</v>
      </c>
      <c r="D34" s="6">
        <f t="shared" si="0"/>
        <v>100</v>
      </c>
      <c r="E34" s="6">
        <v>26</v>
      </c>
      <c r="F34" s="13">
        <f t="shared" si="1"/>
        <v>-1.1999999999999993</v>
      </c>
    </row>
    <row r="35" spans="1:6" s="4" customFormat="1" ht="12.75">
      <c r="A35" s="19" t="s">
        <v>81</v>
      </c>
      <c r="B35" s="17">
        <v>5504.8</v>
      </c>
      <c r="C35" s="5">
        <f>SUM(C36:C41)</f>
        <v>5058.5</v>
      </c>
      <c r="D35" s="5">
        <f t="shared" si="0"/>
        <v>91.89253015550065</v>
      </c>
      <c r="E35" s="5">
        <v>5187.2</v>
      </c>
      <c r="F35" s="12">
        <f t="shared" si="1"/>
        <v>-128.69999999999982</v>
      </c>
    </row>
    <row r="36" spans="1:6" ht="12.75">
      <c r="A36" s="20" t="s">
        <v>60</v>
      </c>
      <c r="B36" s="9">
        <v>99.2</v>
      </c>
      <c r="C36" s="6">
        <v>78.7</v>
      </c>
      <c r="D36" s="6">
        <f t="shared" si="0"/>
        <v>79.33467741935483</v>
      </c>
      <c r="E36" s="6">
        <v>71.1</v>
      </c>
      <c r="F36" s="13">
        <f t="shared" si="1"/>
        <v>7.6000000000000085</v>
      </c>
    </row>
    <row r="37" spans="1:6" ht="12.75">
      <c r="A37" s="20" t="s">
        <v>64</v>
      </c>
      <c r="B37" s="9">
        <v>170</v>
      </c>
      <c r="C37" s="6">
        <v>161</v>
      </c>
      <c r="D37" s="6">
        <f t="shared" si="0"/>
        <v>94.70588235294117</v>
      </c>
      <c r="E37" s="6">
        <v>125.7</v>
      </c>
      <c r="F37" s="13">
        <f t="shared" si="1"/>
        <v>35.3</v>
      </c>
    </row>
    <row r="38" spans="1:6" ht="12.75">
      <c r="A38" s="20" t="s">
        <v>29</v>
      </c>
      <c r="B38" s="9">
        <v>1543.5</v>
      </c>
      <c r="C38" s="6">
        <v>1574.3</v>
      </c>
      <c r="D38" s="6">
        <f t="shared" si="0"/>
        <v>101.99546485260771</v>
      </c>
      <c r="E38" s="6">
        <v>1539.5</v>
      </c>
      <c r="F38" s="13">
        <f t="shared" si="1"/>
        <v>34.799999999999955</v>
      </c>
    </row>
    <row r="39" spans="1:6" ht="12.75">
      <c r="A39" s="20" t="s">
        <v>30</v>
      </c>
      <c r="B39" s="9">
        <v>2.5</v>
      </c>
      <c r="C39" s="6">
        <v>2.5</v>
      </c>
      <c r="D39" s="6">
        <f t="shared" si="0"/>
        <v>100</v>
      </c>
      <c r="E39" s="6">
        <v>1.7</v>
      </c>
      <c r="F39" s="13">
        <f t="shared" si="1"/>
        <v>0.8</v>
      </c>
    </row>
    <row r="40" spans="1:6" ht="12.75">
      <c r="A40" s="20" t="s">
        <v>31</v>
      </c>
      <c r="B40" s="9">
        <v>1450</v>
      </c>
      <c r="C40" s="6">
        <v>1051.8</v>
      </c>
      <c r="D40" s="6">
        <f t="shared" si="0"/>
        <v>72.53793103448277</v>
      </c>
      <c r="E40" s="6">
        <v>1273.6</v>
      </c>
      <c r="F40" s="13">
        <f t="shared" si="1"/>
        <v>-221.79999999999995</v>
      </c>
    </row>
    <row r="41" spans="1:6" ht="12.75">
      <c r="A41" s="20" t="s">
        <v>32</v>
      </c>
      <c r="B41" s="9">
        <v>2239.6</v>
      </c>
      <c r="C41" s="6">
        <v>2190.2</v>
      </c>
      <c r="D41" s="6">
        <f t="shared" si="0"/>
        <v>97.79424897303089</v>
      </c>
      <c r="E41" s="6">
        <v>2175.6</v>
      </c>
      <c r="F41" s="13">
        <f t="shared" si="1"/>
        <v>14.599999999999909</v>
      </c>
    </row>
    <row r="42" spans="1:6" s="4" customFormat="1" ht="12.75">
      <c r="A42" s="19" t="s">
        <v>84</v>
      </c>
      <c r="B42" s="17">
        <v>2187.8</v>
      </c>
      <c r="C42" s="5">
        <f>SUM(C43:C49)</f>
        <v>2035.1000000000001</v>
      </c>
      <c r="D42" s="5">
        <f t="shared" si="0"/>
        <v>93.02038577566505</v>
      </c>
      <c r="E42" s="5">
        <v>1869.5</v>
      </c>
      <c r="F42" s="12">
        <f t="shared" si="1"/>
        <v>165.60000000000014</v>
      </c>
    </row>
    <row r="43" spans="1:6" ht="12.75">
      <c r="A43" s="20" t="s">
        <v>61</v>
      </c>
      <c r="B43" s="9">
        <v>85</v>
      </c>
      <c r="C43" s="6">
        <v>31.8</v>
      </c>
      <c r="D43" s="6">
        <f t="shared" si="0"/>
        <v>37.411764705882355</v>
      </c>
      <c r="E43" s="6">
        <v>5.7</v>
      </c>
      <c r="F43" s="13">
        <f t="shared" si="1"/>
        <v>26.1</v>
      </c>
    </row>
    <row r="44" spans="1:6" ht="12.75">
      <c r="A44" s="20" t="s">
        <v>62</v>
      </c>
      <c r="B44" s="9">
        <v>28.5</v>
      </c>
      <c r="C44" s="6">
        <v>11.8</v>
      </c>
      <c r="D44" s="6">
        <f t="shared" si="0"/>
        <v>41.40350877192983</v>
      </c>
      <c r="E44" s="6">
        <v>4.8</v>
      </c>
      <c r="F44" s="13">
        <f t="shared" si="1"/>
        <v>7.000000000000001</v>
      </c>
    </row>
    <row r="45" spans="1:6" ht="12.75">
      <c r="A45" s="20" t="s">
        <v>63</v>
      </c>
      <c r="B45" s="9">
        <v>66.5</v>
      </c>
      <c r="C45" s="6">
        <v>29.5</v>
      </c>
      <c r="D45" s="6">
        <f t="shared" si="0"/>
        <v>44.3609022556391</v>
      </c>
      <c r="E45" s="6">
        <v>32</v>
      </c>
      <c r="F45" s="13">
        <f>C45-E45</f>
        <v>-2.5</v>
      </c>
    </row>
    <row r="46" spans="1:6" ht="12.75">
      <c r="A46" s="20" t="s">
        <v>28</v>
      </c>
      <c r="B46" s="9">
        <v>20.1</v>
      </c>
      <c r="C46" s="6">
        <v>8.5</v>
      </c>
      <c r="D46" s="6">
        <f t="shared" si="0"/>
        <v>42.288557213930346</v>
      </c>
      <c r="E46" s="6">
        <v>9.2</v>
      </c>
      <c r="F46" s="13">
        <f>C46-E46</f>
        <v>-0.6999999999999993</v>
      </c>
    </row>
    <row r="47" spans="1:6" ht="12.75">
      <c r="A47" s="20" t="s">
        <v>95</v>
      </c>
      <c r="B47" s="9">
        <v>37.5</v>
      </c>
      <c r="C47" s="6">
        <v>12.9</v>
      </c>
      <c r="D47" s="6">
        <f t="shared" si="0"/>
        <v>34.400000000000006</v>
      </c>
      <c r="E47" s="6">
        <v>13.2</v>
      </c>
      <c r="F47" s="13">
        <f>C47-E47</f>
        <v>-0.29999999999999893</v>
      </c>
    </row>
    <row r="48" spans="1:6" ht="12.75">
      <c r="A48" s="20" t="s">
        <v>65</v>
      </c>
      <c r="B48" s="9">
        <v>93</v>
      </c>
      <c r="C48" s="6">
        <v>26.4</v>
      </c>
      <c r="D48" s="6">
        <f t="shared" si="0"/>
        <v>28.387096774193548</v>
      </c>
      <c r="E48" s="6">
        <v>23.8</v>
      </c>
      <c r="F48" s="13">
        <f>C48-E48</f>
        <v>2.599999999999998</v>
      </c>
    </row>
    <row r="49" spans="1:6" ht="12.75">
      <c r="A49" s="20" t="s">
        <v>89</v>
      </c>
      <c r="B49" s="9">
        <v>1857.2</v>
      </c>
      <c r="C49" s="6">
        <v>1914.2</v>
      </c>
      <c r="D49" s="6">
        <f t="shared" si="0"/>
        <v>103.06913633426664</v>
      </c>
      <c r="E49" s="6">
        <v>1780.8</v>
      </c>
      <c r="F49" s="13">
        <f>C49-E49</f>
        <v>133.4000000000001</v>
      </c>
    </row>
    <row r="50" spans="1:6" s="4" customFormat="1" ht="12.75">
      <c r="A50" s="19" t="s">
        <v>33</v>
      </c>
      <c r="B50" s="17">
        <v>4597.4</v>
      </c>
      <c r="C50" s="5">
        <f>SUM(C51:C65)</f>
        <v>4207.6</v>
      </c>
      <c r="D50" s="5">
        <f t="shared" si="0"/>
        <v>91.52129464479924</v>
      </c>
      <c r="E50" s="5">
        <v>4333.4</v>
      </c>
      <c r="F50" s="12">
        <f t="shared" si="1"/>
        <v>-125.79999999999927</v>
      </c>
    </row>
    <row r="51" spans="1:6" ht="12.75">
      <c r="A51" s="20" t="s">
        <v>66</v>
      </c>
      <c r="B51" s="9">
        <v>480</v>
      </c>
      <c r="C51" s="6">
        <v>477</v>
      </c>
      <c r="D51" s="6">
        <f t="shared" si="0"/>
        <v>99.375</v>
      </c>
      <c r="E51" s="6">
        <v>479</v>
      </c>
      <c r="F51" s="13">
        <f t="shared" si="1"/>
        <v>-2</v>
      </c>
    </row>
    <row r="52" spans="1:6" ht="12.75">
      <c r="A52" s="20" t="s">
        <v>67</v>
      </c>
      <c r="B52" s="9">
        <v>43.7</v>
      </c>
      <c r="C52" s="6">
        <v>37.3</v>
      </c>
      <c r="D52" s="6">
        <f t="shared" si="0"/>
        <v>85.35469107551486</v>
      </c>
      <c r="E52" s="6">
        <v>46.1</v>
      </c>
      <c r="F52" s="13">
        <f t="shared" si="1"/>
        <v>-8.800000000000004</v>
      </c>
    </row>
    <row r="53" spans="1:6" ht="12.75">
      <c r="A53" s="20" t="s">
        <v>68</v>
      </c>
      <c r="B53" s="9">
        <v>175</v>
      </c>
      <c r="C53" s="6">
        <v>176.3</v>
      </c>
      <c r="D53" s="6">
        <f t="shared" si="0"/>
        <v>100.74285714285716</v>
      </c>
      <c r="E53" s="6">
        <v>183.5</v>
      </c>
      <c r="F53" s="13">
        <f t="shared" si="1"/>
        <v>-7.199999999999989</v>
      </c>
    </row>
    <row r="54" spans="1:6" ht="12.75">
      <c r="A54" s="20" t="s">
        <v>69</v>
      </c>
      <c r="B54" s="9">
        <v>570.9</v>
      </c>
      <c r="C54" s="6">
        <v>596.2</v>
      </c>
      <c r="D54" s="6">
        <f t="shared" si="0"/>
        <v>104.43159922928712</v>
      </c>
      <c r="E54" s="6">
        <v>592.4</v>
      </c>
      <c r="F54" s="13">
        <f t="shared" si="1"/>
        <v>3.800000000000068</v>
      </c>
    </row>
    <row r="55" spans="1:6" ht="12.75">
      <c r="A55" s="20" t="s">
        <v>70</v>
      </c>
      <c r="B55" s="9">
        <v>85</v>
      </c>
      <c r="C55" s="6">
        <v>60</v>
      </c>
      <c r="D55" s="6">
        <f t="shared" si="0"/>
        <v>70.58823529411765</v>
      </c>
      <c r="E55" s="6">
        <v>83</v>
      </c>
      <c r="F55" s="13">
        <f t="shared" si="1"/>
        <v>-23</v>
      </c>
    </row>
    <row r="56" spans="1:6" ht="12.75">
      <c r="A56" s="20" t="s">
        <v>34</v>
      </c>
      <c r="B56" s="9">
        <v>80</v>
      </c>
      <c r="C56" s="6">
        <v>82.3</v>
      </c>
      <c r="D56" s="6">
        <f t="shared" si="0"/>
        <v>102.875</v>
      </c>
      <c r="E56" s="6">
        <v>89.4</v>
      </c>
      <c r="F56" s="13">
        <f t="shared" si="1"/>
        <v>-7.1000000000000085</v>
      </c>
    </row>
    <row r="57" spans="1:6" ht="12.75">
      <c r="A57" s="20" t="s">
        <v>35</v>
      </c>
      <c r="B57" s="9">
        <v>95.2</v>
      </c>
      <c r="C57" s="6">
        <v>85.5</v>
      </c>
      <c r="D57" s="6">
        <f t="shared" si="0"/>
        <v>89.8109243697479</v>
      </c>
      <c r="E57" s="6">
        <v>99.2</v>
      </c>
      <c r="F57" s="13">
        <f t="shared" si="1"/>
        <v>-13.700000000000003</v>
      </c>
    </row>
    <row r="58" spans="1:6" ht="12.75">
      <c r="A58" s="20" t="s">
        <v>71</v>
      </c>
      <c r="B58" s="9">
        <v>203.2</v>
      </c>
      <c r="C58" s="6">
        <v>197.5</v>
      </c>
      <c r="D58" s="6">
        <f t="shared" si="0"/>
        <v>97.19488188976378</v>
      </c>
      <c r="E58" s="6">
        <v>210.3</v>
      </c>
      <c r="F58" s="13">
        <f t="shared" si="1"/>
        <v>-12.800000000000011</v>
      </c>
    </row>
    <row r="59" spans="1:6" ht="12.75">
      <c r="A59" s="20" t="s">
        <v>36</v>
      </c>
      <c r="B59" s="9">
        <v>696.4</v>
      </c>
      <c r="C59" s="6">
        <v>527.3</v>
      </c>
      <c r="D59" s="6">
        <f t="shared" si="0"/>
        <v>75.71797817346352</v>
      </c>
      <c r="E59" s="6">
        <v>427.6</v>
      </c>
      <c r="F59" s="13">
        <f t="shared" si="1"/>
        <v>99.69999999999993</v>
      </c>
    </row>
    <row r="60" spans="1:6" ht="12.75">
      <c r="A60" s="20" t="s">
        <v>37</v>
      </c>
      <c r="B60" s="9">
        <v>280.3</v>
      </c>
      <c r="C60" s="6">
        <v>320.3</v>
      </c>
      <c r="D60" s="6">
        <f t="shared" si="0"/>
        <v>114.27042454513021</v>
      </c>
      <c r="E60" s="6">
        <v>350.1</v>
      </c>
      <c r="F60" s="13">
        <f t="shared" si="1"/>
        <v>-29.80000000000001</v>
      </c>
    </row>
    <row r="61" spans="1:6" ht="12.75">
      <c r="A61" s="20" t="s">
        <v>82</v>
      </c>
      <c r="B61" s="9">
        <v>26.6</v>
      </c>
      <c r="C61" s="6">
        <v>21.4</v>
      </c>
      <c r="D61" s="6">
        <f t="shared" si="0"/>
        <v>80.45112781954886</v>
      </c>
      <c r="E61" s="6">
        <v>31.9</v>
      </c>
      <c r="F61" s="13">
        <f t="shared" si="1"/>
        <v>-10.5</v>
      </c>
    </row>
    <row r="62" spans="1:6" ht="12.75" hidden="1">
      <c r="A62" s="20" t="s">
        <v>96</v>
      </c>
      <c r="B62" s="9"/>
      <c r="C62" s="6"/>
      <c r="D62" s="6" t="e">
        <f t="shared" si="0"/>
        <v>#DIV/0!</v>
      </c>
      <c r="E62" s="6"/>
      <c r="F62" s="13">
        <f t="shared" si="1"/>
        <v>0</v>
      </c>
    </row>
    <row r="63" spans="1:6" ht="12.75">
      <c r="A63" s="20" t="s">
        <v>38</v>
      </c>
      <c r="B63" s="9">
        <v>400</v>
      </c>
      <c r="C63" s="6">
        <v>420.5</v>
      </c>
      <c r="D63" s="6">
        <f t="shared" si="0"/>
        <v>105.125</v>
      </c>
      <c r="E63" s="6">
        <v>425</v>
      </c>
      <c r="F63" s="13">
        <f t="shared" si="1"/>
        <v>-4.5</v>
      </c>
    </row>
    <row r="64" spans="1:6" ht="12.75">
      <c r="A64" s="20" t="s">
        <v>39</v>
      </c>
      <c r="B64" s="9">
        <v>1187.9</v>
      </c>
      <c r="C64" s="6">
        <v>939.9</v>
      </c>
      <c r="D64" s="6">
        <f t="shared" si="0"/>
        <v>79.12282178634564</v>
      </c>
      <c r="E64" s="6">
        <v>1025.9</v>
      </c>
      <c r="F64" s="13">
        <f t="shared" si="1"/>
        <v>-86.00000000000011</v>
      </c>
    </row>
    <row r="65" spans="1:6" ht="12.75">
      <c r="A65" s="20" t="s">
        <v>40</v>
      </c>
      <c r="B65" s="9">
        <v>273.2</v>
      </c>
      <c r="C65" s="6">
        <v>266.1</v>
      </c>
      <c r="D65" s="6">
        <f t="shared" si="0"/>
        <v>97.40117130307469</v>
      </c>
      <c r="E65" s="6">
        <v>290</v>
      </c>
      <c r="F65" s="13">
        <f t="shared" si="1"/>
        <v>-23.899999999999977</v>
      </c>
    </row>
    <row r="66" spans="1:6" s="4" customFormat="1" ht="12.75">
      <c r="A66" s="19" t="s">
        <v>72</v>
      </c>
      <c r="B66" s="17">
        <v>53.9</v>
      </c>
      <c r="C66" s="5">
        <f>SUM(C67:C72)</f>
        <v>61.208000000000006</v>
      </c>
      <c r="D66" s="5">
        <f t="shared" si="0"/>
        <v>113.55844155844157</v>
      </c>
      <c r="E66" s="5">
        <v>55.6</v>
      </c>
      <c r="F66" s="12">
        <f t="shared" si="1"/>
        <v>5.608000000000004</v>
      </c>
    </row>
    <row r="67" spans="1:6" ht="12.75">
      <c r="A67" s="20" t="s">
        <v>73</v>
      </c>
      <c r="B67" s="9">
        <v>14.6</v>
      </c>
      <c r="C67" s="6">
        <v>20.708</v>
      </c>
      <c r="D67" s="6">
        <f t="shared" si="0"/>
        <v>141.83561643835617</v>
      </c>
      <c r="E67" s="6">
        <v>16.6</v>
      </c>
      <c r="F67" s="13">
        <f t="shared" si="1"/>
        <v>4.107999999999997</v>
      </c>
    </row>
    <row r="68" spans="1:6" ht="12.75">
      <c r="A68" s="20" t="s">
        <v>41</v>
      </c>
      <c r="B68" s="9">
        <v>20</v>
      </c>
      <c r="C68" s="6">
        <v>10.1</v>
      </c>
      <c r="D68" s="6">
        <f t="shared" si="0"/>
        <v>50.5</v>
      </c>
      <c r="E68" s="6">
        <v>14.9</v>
      </c>
      <c r="F68" s="13">
        <f t="shared" si="1"/>
        <v>-4.800000000000001</v>
      </c>
    </row>
    <row r="69" spans="1:6" ht="12.75">
      <c r="A69" s="20" t="s">
        <v>42</v>
      </c>
      <c r="B69" s="9">
        <v>8</v>
      </c>
      <c r="C69" s="6">
        <v>11.8</v>
      </c>
      <c r="D69" s="6">
        <f t="shared" si="0"/>
        <v>147.5</v>
      </c>
      <c r="E69" s="6">
        <v>12.2</v>
      </c>
      <c r="F69" s="13">
        <f t="shared" si="1"/>
        <v>-0.3999999999999986</v>
      </c>
    </row>
    <row r="70" spans="1:6" ht="12.75" hidden="1">
      <c r="A70" s="20" t="s">
        <v>97</v>
      </c>
      <c r="B70" s="9"/>
      <c r="C70" s="6"/>
      <c r="D70" s="6" t="e">
        <f aca="true" t="shared" si="2" ref="D70:D102">C70/B70*100</f>
        <v>#DIV/0!</v>
      </c>
      <c r="E70" s="6"/>
      <c r="F70" s="13">
        <f aca="true" t="shared" si="3" ref="F70:F102">C70-E70</f>
        <v>0</v>
      </c>
    </row>
    <row r="71" spans="1:6" ht="12.75" hidden="1">
      <c r="A71" s="20" t="s">
        <v>98</v>
      </c>
      <c r="B71" s="9"/>
      <c r="C71" s="6"/>
      <c r="D71" s="6" t="e">
        <f t="shared" si="2"/>
        <v>#DIV/0!</v>
      </c>
      <c r="E71" s="6"/>
      <c r="F71" s="13">
        <f t="shared" si="3"/>
        <v>0</v>
      </c>
    </row>
    <row r="72" spans="1:6" ht="12.75">
      <c r="A72" s="20" t="s">
        <v>43</v>
      </c>
      <c r="B72" s="9">
        <v>11.3</v>
      </c>
      <c r="C72" s="6">
        <v>18.6</v>
      </c>
      <c r="D72" s="6">
        <f t="shared" si="2"/>
        <v>164.60176991150445</v>
      </c>
      <c r="E72" s="6">
        <v>11.9</v>
      </c>
      <c r="F72" s="13">
        <f t="shared" si="3"/>
        <v>6.700000000000001</v>
      </c>
    </row>
    <row r="73" spans="1:6" s="4" customFormat="1" ht="12.75">
      <c r="A73" s="19" t="s">
        <v>44</v>
      </c>
      <c r="B73" s="17">
        <v>280.1</v>
      </c>
      <c r="C73" s="5">
        <f>SUM(C74:C87)</f>
        <v>325.03000000000003</v>
      </c>
      <c r="D73" s="5">
        <f t="shared" si="2"/>
        <v>116.04069975008926</v>
      </c>
      <c r="E73" s="5">
        <v>260.2</v>
      </c>
      <c r="F73" s="12">
        <f t="shared" si="3"/>
        <v>64.83000000000004</v>
      </c>
    </row>
    <row r="74" spans="1:6" ht="12.75" hidden="1">
      <c r="A74" s="20" t="s">
        <v>74</v>
      </c>
      <c r="B74" s="9"/>
      <c r="C74" s="6"/>
      <c r="D74" s="6" t="e">
        <f t="shared" si="2"/>
        <v>#DIV/0!</v>
      </c>
      <c r="E74" s="6"/>
      <c r="F74" s="13">
        <f t="shared" si="3"/>
        <v>0</v>
      </c>
    </row>
    <row r="75" spans="1:6" ht="12.75" hidden="1">
      <c r="A75" s="20" t="s">
        <v>75</v>
      </c>
      <c r="B75" s="9"/>
      <c r="C75" s="6"/>
      <c r="D75" s="6" t="e">
        <f t="shared" si="2"/>
        <v>#DIV/0!</v>
      </c>
      <c r="E75" s="6"/>
      <c r="F75" s="13">
        <f t="shared" si="3"/>
        <v>0</v>
      </c>
    </row>
    <row r="76" spans="1:6" ht="12.75" hidden="1">
      <c r="A76" s="20" t="s">
        <v>76</v>
      </c>
      <c r="B76" s="9"/>
      <c r="C76" s="6"/>
      <c r="D76" s="6" t="e">
        <f t="shared" si="2"/>
        <v>#DIV/0!</v>
      </c>
      <c r="E76" s="6"/>
      <c r="F76" s="13">
        <f t="shared" si="3"/>
        <v>0</v>
      </c>
    </row>
    <row r="77" spans="1:6" ht="12.75" hidden="1">
      <c r="A77" s="20" t="s">
        <v>77</v>
      </c>
      <c r="B77" s="9"/>
      <c r="C77" s="6"/>
      <c r="D77" s="6" t="e">
        <f t="shared" si="2"/>
        <v>#DIV/0!</v>
      </c>
      <c r="E77" s="6"/>
      <c r="F77" s="13">
        <f t="shared" si="3"/>
        <v>0</v>
      </c>
    </row>
    <row r="78" spans="1:6" ht="12.75">
      <c r="A78" s="20" t="s">
        <v>45</v>
      </c>
      <c r="B78" s="9">
        <v>120</v>
      </c>
      <c r="C78" s="6">
        <v>149.9</v>
      </c>
      <c r="D78" s="6">
        <f t="shared" si="2"/>
        <v>124.91666666666667</v>
      </c>
      <c r="E78" s="6">
        <v>110</v>
      </c>
      <c r="F78" s="13">
        <f t="shared" si="3"/>
        <v>39.900000000000006</v>
      </c>
    </row>
    <row r="79" spans="1:6" ht="12.75">
      <c r="A79" s="20" t="s">
        <v>46</v>
      </c>
      <c r="B79" s="9">
        <v>19.4</v>
      </c>
      <c r="C79" s="6">
        <v>17.8</v>
      </c>
      <c r="D79" s="6">
        <f t="shared" si="2"/>
        <v>91.75257731958763</v>
      </c>
      <c r="E79" s="6">
        <v>17.8</v>
      </c>
      <c r="F79" s="13">
        <f t="shared" si="3"/>
        <v>0</v>
      </c>
    </row>
    <row r="80" spans="1:6" ht="12.75" hidden="1">
      <c r="A80" s="20" t="s">
        <v>99</v>
      </c>
      <c r="B80" s="9"/>
      <c r="C80" s="6"/>
      <c r="D80" s="6" t="e">
        <f t="shared" si="2"/>
        <v>#DIV/0!</v>
      </c>
      <c r="E80" s="6"/>
      <c r="F80" s="13">
        <f t="shared" si="3"/>
        <v>0</v>
      </c>
    </row>
    <row r="81" spans="1:6" ht="12.75" hidden="1">
      <c r="A81" s="20" t="s">
        <v>100</v>
      </c>
      <c r="B81" s="9"/>
      <c r="C81" s="6"/>
      <c r="D81" s="6" t="e">
        <f t="shared" si="2"/>
        <v>#DIV/0!</v>
      </c>
      <c r="E81" s="6"/>
      <c r="F81" s="13">
        <f t="shared" si="3"/>
        <v>0</v>
      </c>
    </row>
    <row r="82" spans="1:6" ht="12.75">
      <c r="A82" s="20" t="s">
        <v>47</v>
      </c>
      <c r="B82" s="9">
        <v>1.5</v>
      </c>
      <c r="C82" s="6">
        <v>2.23</v>
      </c>
      <c r="D82" s="6">
        <f t="shared" si="2"/>
        <v>148.66666666666666</v>
      </c>
      <c r="E82" s="6">
        <v>1.8</v>
      </c>
      <c r="F82" s="13">
        <f t="shared" si="3"/>
        <v>0.42999999999999994</v>
      </c>
    </row>
    <row r="83" spans="1:6" ht="12.75" hidden="1">
      <c r="A83" s="20" t="s">
        <v>101</v>
      </c>
      <c r="B83" s="9"/>
      <c r="C83" s="6"/>
      <c r="D83" s="6" t="e">
        <f t="shared" si="2"/>
        <v>#DIV/0!</v>
      </c>
      <c r="E83" s="6"/>
      <c r="F83" s="13">
        <f t="shared" si="3"/>
        <v>0</v>
      </c>
    </row>
    <row r="84" spans="1:6" ht="12.75">
      <c r="A84" s="20" t="s">
        <v>48</v>
      </c>
      <c r="B84" s="9">
        <v>40</v>
      </c>
      <c r="C84" s="6">
        <v>54.1</v>
      </c>
      <c r="D84" s="6">
        <f t="shared" si="2"/>
        <v>135.25</v>
      </c>
      <c r="E84" s="6">
        <v>42.5</v>
      </c>
      <c r="F84" s="13">
        <f t="shared" si="3"/>
        <v>11.600000000000001</v>
      </c>
    </row>
    <row r="85" spans="1:6" ht="12.75">
      <c r="A85" s="21" t="s">
        <v>49</v>
      </c>
      <c r="B85" s="9">
        <v>71.3</v>
      </c>
      <c r="C85" s="6">
        <v>77.6</v>
      </c>
      <c r="D85" s="6">
        <f t="shared" si="2"/>
        <v>108.835904628331</v>
      </c>
      <c r="E85" s="6">
        <v>61.4</v>
      </c>
      <c r="F85" s="13">
        <f t="shared" si="3"/>
        <v>16.199999999999996</v>
      </c>
    </row>
    <row r="86" spans="1:6" ht="12.75">
      <c r="A86" s="20" t="s">
        <v>50</v>
      </c>
      <c r="B86" s="9">
        <v>13.9</v>
      </c>
      <c r="C86" s="6">
        <v>13.1</v>
      </c>
      <c r="D86" s="6">
        <f t="shared" si="2"/>
        <v>94.24460431654676</v>
      </c>
      <c r="E86" s="6">
        <v>14.6</v>
      </c>
      <c r="F86" s="13">
        <f t="shared" si="3"/>
        <v>-1.5</v>
      </c>
    </row>
    <row r="87" spans="1:6" ht="12.75">
      <c r="A87" s="20" t="s">
        <v>51</v>
      </c>
      <c r="B87" s="9">
        <v>14</v>
      </c>
      <c r="C87" s="6">
        <v>10.3</v>
      </c>
      <c r="D87" s="6">
        <f t="shared" si="2"/>
        <v>73.57142857142858</v>
      </c>
      <c r="E87" s="6">
        <v>12.1</v>
      </c>
      <c r="F87" s="13">
        <f t="shared" si="3"/>
        <v>-1.799999999999999</v>
      </c>
    </row>
    <row r="88" spans="1:6" ht="12.75" hidden="1">
      <c r="A88" s="20" t="s">
        <v>83</v>
      </c>
      <c r="B88" s="9"/>
      <c r="C88" s="6"/>
      <c r="D88" s="6" t="e">
        <f t="shared" si="2"/>
        <v>#DIV/0!</v>
      </c>
      <c r="E88" s="6"/>
      <c r="F88" s="13">
        <f t="shared" si="3"/>
        <v>0</v>
      </c>
    </row>
    <row r="89" spans="1:6" ht="12.75" hidden="1">
      <c r="A89" s="20" t="s">
        <v>102</v>
      </c>
      <c r="B89" s="9"/>
      <c r="C89" s="6"/>
      <c r="D89" s="6" t="e">
        <f t="shared" si="2"/>
        <v>#DIV/0!</v>
      </c>
      <c r="E89" s="6"/>
      <c r="F89" s="13">
        <f t="shared" si="3"/>
        <v>0</v>
      </c>
    </row>
    <row r="90" spans="1:6" s="4" customFormat="1" ht="12.75">
      <c r="A90" s="19" t="s">
        <v>52</v>
      </c>
      <c r="B90" s="17">
        <v>0.5</v>
      </c>
      <c r="C90" s="5">
        <f>SUM(C92:C94)</f>
        <v>0.443</v>
      </c>
      <c r="D90" s="5">
        <f t="shared" si="2"/>
        <v>88.6</v>
      </c>
      <c r="E90" s="5">
        <v>0.415</v>
      </c>
      <c r="F90" s="12">
        <f t="shared" si="3"/>
        <v>0.028000000000000025</v>
      </c>
    </row>
    <row r="91" spans="1:6" ht="12.75" hidden="1">
      <c r="A91" s="20" t="s">
        <v>78</v>
      </c>
      <c r="B91" s="9"/>
      <c r="C91" s="6">
        <v>0</v>
      </c>
      <c r="D91" s="6" t="e">
        <f t="shared" si="2"/>
        <v>#DIV/0!</v>
      </c>
      <c r="E91" s="6">
        <v>0</v>
      </c>
      <c r="F91" s="13">
        <f t="shared" si="3"/>
        <v>0</v>
      </c>
    </row>
    <row r="92" spans="1:6" ht="12.75">
      <c r="A92" s="20" t="s">
        <v>53</v>
      </c>
      <c r="B92" s="9">
        <v>0.5</v>
      </c>
      <c r="C92" s="6">
        <v>0.443</v>
      </c>
      <c r="D92" s="6">
        <f t="shared" si="2"/>
        <v>88.6</v>
      </c>
      <c r="E92" s="6">
        <v>0.415</v>
      </c>
      <c r="F92" s="13">
        <f t="shared" si="3"/>
        <v>0.028000000000000025</v>
      </c>
    </row>
    <row r="93" spans="1:6" ht="12.75" hidden="1">
      <c r="A93" s="20" t="s">
        <v>54</v>
      </c>
      <c r="B93" s="9"/>
      <c r="C93" s="6"/>
      <c r="D93" s="6" t="e">
        <f t="shared" si="2"/>
        <v>#DIV/0!</v>
      </c>
      <c r="E93" s="6"/>
      <c r="F93" s="13">
        <f t="shared" si="3"/>
        <v>0</v>
      </c>
    </row>
    <row r="94" spans="1:6" ht="12.75" hidden="1">
      <c r="A94" s="20" t="s">
        <v>55</v>
      </c>
      <c r="B94" s="9"/>
      <c r="C94" s="6"/>
      <c r="D94" s="6" t="e">
        <f t="shared" si="2"/>
        <v>#DIV/0!</v>
      </c>
      <c r="E94" s="6"/>
      <c r="F94" s="13">
        <f t="shared" si="3"/>
        <v>0</v>
      </c>
    </row>
    <row r="95" spans="1:6" ht="12.75" hidden="1">
      <c r="A95" s="20" t="s">
        <v>56</v>
      </c>
      <c r="B95" s="9"/>
      <c r="C95" s="6"/>
      <c r="D95" s="6" t="e">
        <f t="shared" si="2"/>
        <v>#DIV/0!</v>
      </c>
      <c r="E95" s="6"/>
      <c r="F95" s="13">
        <f t="shared" si="3"/>
        <v>0</v>
      </c>
    </row>
    <row r="96" spans="1:6" ht="12.75" hidden="1">
      <c r="A96" s="20" t="s">
        <v>103</v>
      </c>
      <c r="B96" s="9"/>
      <c r="C96" s="6"/>
      <c r="D96" s="6" t="e">
        <f t="shared" si="2"/>
        <v>#DIV/0!</v>
      </c>
      <c r="E96" s="6"/>
      <c r="F96" s="13">
        <f t="shared" si="3"/>
        <v>0</v>
      </c>
    </row>
    <row r="97" spans="1:6" ht="12.75" hidden="1">
      <c r="A97" s="20" t="s">
        <v>57</v>
      </c>
      <c r="B97" s="9"/>
      <c r="C97" s="6"/>
      <c r="D97" s="6" t="e">
        <f t="shared" si="2"/>
        <v>#DIV/0!</v>
      </c>
      <c r="E97" s="6"/>
      <c r="F97" s="13">
        <f t="shared" si="3"/>
        <v>0</v>
      </c>
    </row>
    <row r="98" spans="1:6" ht="12.75" hidden="1">
      <c r="A98" s="20" t="s">
        <v>58</v>
      </c>
      <c r="B98" s="9"/>
      <c r="C98" s="6"/>
      <c r="D98" s="6" t="e">
        <f t="shared" si="2"/>
        <v>#DIV/0!</v>
      </c>
      <c r="E98" s="6"/>
      <c r="F98" s="13">
        <f t="shared" si="3"/>
        <v>0</v>
      </c>
    </row>
    <row r="99" spans="1:6" ht="12.75" hidden="1">
      <c r="A99" s="20" t="s">
        <v>79</v>
      </c>
      <c r="B99" s="9"/>
      <c r="C99" s="6"/>
      <c r="D99" s="6" t="e">
        <f t="shared" si="2"/>
        <v>#DIV/0!</v>
      </c>
      <c r="E99" s="6"/>
      <c r="F99" s="13">
        <f t="shared" si="3"/>
        <v>0</v>
      </c>
    </row>
    <row r="100" spans="1:6" ht="12.75" hidden="1">
      <c r="A100" s="20" t="s">
        <v>80</v>
      </c>
      <c r="B100" s="9"/>
      <c r="C100" s="6"/>
      <c r="D100" s="6" t="e">
        <f t="shared" si="2"/>
        <v>#DIV/0!</v>
      </c>
      <c r="E100" s="6"/>
      <c r="F100" s="13">
        <f t="shared" si="3"/>
        <v>0</v>
      </c>
    </row>
    <row r="101" spans="1:6" s="4" customFormat="1" ht="12.75">
      <c r="A101" s="19" t="s">
        <v>85</v>
      </c>
      <c r="B101" s="17">
        <v>401</v>
      </c>
      <c r="C101" s="5">
        <f>C102</f>
        <v>249</v>
      </c>
      <c r="D101" s="5">
        <f t="shared" si="2"/>
        <v>62.094763092269325</v>
      </c>
      <c r="E101" s="15">
        <v>305.1</v>
      </c>
      <c r="F101" s="12">
        <f t="shared" si="3"/>
        <v>-56.10000000000002</v>
      </c>
    </row>
    <row r="102" spans="1:6" ht="12.75">
      <c r="A102" s="22" t="s">
        <v>86</v>
      </c>
      <c r="B102" s="10">
        <v>401</v>
      </c>
      <c r="C102" s="7">
        <v>249</v>
      </c>
      <c r="D102" s="7">
        <f t="shared" si="2"/>
        <v>62.094763092269325</v>
      </c>
      <c r="E102" s="8">
        <v>305.1</v>
      </c>
      <c r="F102" s="14">
        <f t="shared" si="3"/>
        <v>-56.10000000000002</v>
      </c>
    </row>
  </sheetData>
  <sheetProtection/>
  <mergeCells count="5">
    <mergeCell ref="A1:F1"/>
    <mergeCell ref="A2:F2"/>
    <mergeCell ref="A3:A4"/>
    <mergeCell ref="B3:B4"/>
    <mergeCell ref="C3:F3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МСХП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ГВЦ</dc:creator>
  <cp:keywords/>
  <dc:description/>
  <cp:lastModifiedBy>игорь</cp:lastModifiedBy>
  <cp:lastPrinted>2015-10-26T13:26:19Z</cp:lastPrinted>
  <dcterms:created xsi:type="dcterms:W3CDTF">2001-07-31T10:01:43Z</dcterms:created>
  <dcterms:modified xsi:type="dcterms:W3CDTF">2015-10-27T05:40:56Z</dcterms:modified>
  <cp:category/>
  <cp:version/>
  <cp:contentType/>
  <cp:contentStatus/>
</cp:coreProperties>
</file>