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" yWindow="122" windowWidth="19019" windowHeight="6507" tabRatio="783" activeTab="0"/>
  </bookViews>
  <sheets>
    <sheet name="Экспорт по классам" sheetId="1" r:id="rId1"/>
    <sheet name="Экспорт по странам" sheetId="2" r:id="rId2"/>
    <sheet name="Импорт по классам" sheetId="3" r:id="rId3"/>
    <sheet name="Импорт по странам" sheetId="4" r:id="rId4"/>
  </sheets>
  <definedNames/>
  <calcPr fullCalcOnLoad="1"/>
</workbook>
</file>

<file path=xl/sharedStrings.xml><?xml version="1.0" encoding="utf-8"?>
<sst xmlns="http://schemas.openxmlformats.org/spreadsheetml/2006/main" count="270" uniqueCount="145">
  <si>
    <t>тонн</t>
  </si>
  <si>
    <t>Страны-импортеры российской пшеницы</t>
  </si>
  <si>
    <t>Динамика экспорта пшеницы по классам, тыс. $</t>
  </si>
  <si>
    <t>Динамика экспорта пшеницы по классам, тонн</t>
  </si>
  <si>
    <t>Всего</t>
  </si>
  <si>
    <t>(%)</t>
  </si>
  <si>
    <t xml:space="preserve">доля
</t>
  </si>
  <si>
    <t>Динамика импорта пшеницы, тонн</t>
  </si>
  <si>
    <t>твердая</t>
  </si>
  <si>
    <t>Динамика импорта пшеницы, тыс. $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</si>
  <si>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</si>
  <si>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</si>
  <si>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</si>
  <si>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</si>
  <si>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</si>
  <si>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</si>
  <si>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</si>
  <si>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</si>
  <si>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</si>
  <si>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Казахстан</t>
  </si>
  <si>
    <t>Албания</t>
  </si>
  <si>
    <t>Азербайджан</t>
  </si>
  <si>
    <t>Ливан</t>
  </si>
  <si>
    <t>Греция</t>
  </si>
  <si>
    <t>Грузия</t>
  </si>
  <si>
    <t>Египет</t>
  </si>
  <si>
    <t>Израиль</t>
  </si>
  <si>
    <t>Италия</t>
  </si>
  <si>
    <t>Сирия</t>
  </si>
  <si>
    <t>Монголия</t>
  </si>
  <si>
    <t>Тунис</t>
  </si>
  <si>
    <t>Турция</t>
  </si>
  <si>
    <t>семенная</t>
  </si>
  <si>
    <t>мягкая 3 класс</t>
  </si>
  <si>
    <t>мягкая 4 класс</t>
  </si>
  <si>
    <t>мягкая 5 класс</t>
  </si>
  <si>
    <t>Армения</t>
  </si>
  <si>
    <t>Ливия</t>
  </si>
  <si>
    <t>январь</t>
  </si>
  <si>
    <t>февраль</t>
  </si>
  <si>
    <t>март</t>
  </si>
  <si>
    <t>Таджикистан</t>
  </si>
  <si>
    <t>Пакистан</t>
  </si>
  <si>
    <t>Страна происхождения пшеницы, поставленной в Россию</t>
  </si>
  <si>
    <t>Внимание! Представленные данные экспорта-импорта зерновых могут отличаться от официальных данных ФТС, поскольку ZOL применяет ручную обработку, что позволяет избегать ошибок, допущенных при заполнении таможенных деклараций (несоответствие кода товара описанию / характеристике товара).</t>
  </si>
  <si>
    <t>Литва</t>
  </si>
  <si>
    <t>Афганистан</t>
  </si>
  <si>
    <t>Бангладеш</t>
  </si>
  <si>
    <t>Иран</t>
  </si>
  <si>
    <t>Киргизия</t>
  </si>
  <si>
    <t>Ирак</t>
  </si>
  <si>
    <t>прочая</t>
  </si>
  <si>
    <t>Эфиопия</t>
  </si>
  <si>
    <t>Великобритания</t>
  </si>
  <si>
    <t>Йемен</t>
  </si>
  <si>
    <t>Марокко</t>
  </si>
  <si>
    <t>Норвегия</t>
  </si>
  <si>
    <t>Судан</t>
  </si>
  <si>
    <t>Узбекистан</t>
  </si>
  <si>
    <t>Австрия</t>
  </si>
  <si>
    <t>Германия</t>
  </si>
  <si>
    <t>Чехия</t>
  </si>
  <si>
    <t>Иордания</t>
  </si>
  <si>
    <t>Кения</t>
  </si>
  <si>
    <t>Куба</t>
  </si>
  <si>
    <t>Латвия</t>
  </si>
  <si>
    <t>Руанда</t>
  </si>
  <si>
    <t>Уганда</t>
  </si>
  <si>
    <t>Япония</t>
  </si>
  <si>
    <t>Мьянма</t>
  </si>
  <si>
    <t>Индонезия</t>
  </si>
  <si>
    <t>Вьетнам</t>
  </si>
  <si>
    <t>Китай</t>
  </si>
  <si>
    <t>Филиппины</t>
  </si>
  <si>
    <t>Перу</t>
  </si>
  <si>
    <t>ОАЭ</t>
  </si>
  <si>
    <t>Оман</t>
  </si>
  <si>
    <t>Корея (КНДР)</t>
  </si>
  <si>
    <t>Корея (Республика)</t>
  </si>
  <si>
    <t>Алжир</t>
  </si>
  <si>
    <t>Нигерия</t>
  </si>
  <si>
    <t>Хорватия</t>
  </si>
  <si>
    <t>Кипр</t>
  </si>
  <si>
    <t>Мавритания</t>
  </si>
  <si>
    <t>Малайзия</t>
  </si>
  <si>
    <t>Мозамбик</t>
  </si>
  <si>
    <t>Таиланд</t>
  </si>
  <si>
    <t>Танзания</t>
  </si>
  <si>
    <t>Испания</t>
  </si>
  <si>
    <t>Молдавия</t>
  </si>
  <si>
    <t>Украина</t>
  </si>
  <si>
    <t>Сербия</t>
  </si>
  <si>
    <t>Франция</t>
  </si>
  <si>
    <t>Абхазия</t>
  </si>
  <si>
    <t>Индия</t>
  </si>
  <si>
    <t>Эритрея</t>
  </si>
  <si>
    <t>США</t>
  </si>
  <si>
    <t>Швейцария</t>
  </si>
  <si>
    <t>Конго</t>
  </si>
  <si>
    <t>Бразилия</t>
  </si>
  <si>
    <t>Джибути</t>
  </si>
  <si>
    <t>Шри-Ланка</t>
  </si>
  <si>
    <t>Тайвань</t>
  </si>
  <si>
    <t>Сингапур</t>
  </si>
  <si>
    <t>Палестина</t>
  </si>
  <si>
    <t>Швеция</t>
  </si>
  <si>
    <t>Молдова, Республика</t>
  </si>
  <si>
    <t>Польша</t>
  </si>
  <si>
    <t>Канада</t>
  </si>
  <si>
    <t>ЧАД</t>
  </si>
  <si>
    <t>Британские острова</t>
  </si>
  <si>
    <t>Нидерланды</t>
  </si>
  <si>
    <t>Португалия</t>
  </si>
  <si>
    <t>Эквадор</t>
  </si>
  <si>
    <t>ЮАР</t>
  </si>
  <si>
    <t>Дания</t>
  </si>
  <si>
    <t>Сенегал</t>
  </si>
  <si>
    <t>Зимбабве</t>
  </si>
  <si>
    <t>Исландия</t>
  </si>
  <si>
    <t>Саудовская Аравия</t>
  </si>
  <si>
    <t>Южная Осетия</t>
  </si>
  <si>
    <t>Сьерра-Леоне</t>
  </si>
  <si>
    <t>Никарагуа</t>
  </si>
  <si>
    <t>Катар</t>
  </si>
  <si>
    <t>Бельгия</t>
  </si>
  <si>
    <t>Европейский союз</t>
  </si>
  <si>
    <t>Мексика</t>
  </si>
  <si>
    <t>Кыргыстан</t>
  </si>
  <si>
    <t>Белиз</t>
  </si>
  <si>
    <t>Гана</t>
  </si>
  <si>
    <t>Мадагаскар</t>
  </si>
  <si>
    <t>Бурунди</t>
  </si>
  <si>
    <t>Гаити</t>
  </si>
  <si>
    <t>Туркменистан</t>
  </si>
  <si>
    <t>Малави</t>
  </si>
  <si>
    <t>Словения</t>
  </si>
  <si>
    <t>Гамбия</t>
  </si>
  <si>
    <t>Камерун</t>
  </si>
  <si>
    <t>Словакия</t>
  </si>
  <si>
    <t>Венгрия</t>
  </si>
  <si>
    <t>Финляндия</t>
  </si>
  <si>
    <t>всего с начала 2015г.</t>
  </si>
  <si>
    <t>Кувейт</t>
  </si>
  <si>
    <t>Румыния</t>
  </si>
  <si>
    <t>Болгария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</si>
</sst>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0.0%"/>
    <numFmt numFmtId="182" formatCode="0.0000000000"/>
    <numFmt numFmtId="183" formatCode="0.000000000"/>
    <numFmt numFmtId="184" formatCode="0.00000000"/>
    <numFmt numFmtId="185" formatCode="#,##0.0"/>
    <numFmt numFmtId="186" formatCode="dd\.mm\.yyyy"/>
    <numFmt numFmtId="187" formatCode="[$€-2]\ ###,000_);[Red]\([$€-2]\ ###,000\)"/>
    <numFmt numFmtId="188" formatCode="#,##0;[Red]#,##0"/>
  </numFmts>
  <fonts count="30">
    <font>
      <sz val="10"/>
      <name val="Arial Cyr"/>
      <family val="0"/>
    </font>
    <font>
      <b/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.7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7" fillId="0" borderId="8" xfId="56" applyFont="1" applyFill="1" applyBorder="1" applyAlignment="1">
      <alignment horizontal="right" wrapText="1"/>
      <protection/>
    </xf>
    <xf numFmtId="3" fontId="1" fillId="0" borderId="10" xfId="0" applyNumberFormat="1" applyFont="1" applyBorder="1" applyAlignment="1">
      <alignment horizontal="center"/>
    </xf>
    <xf numFmtId="3" fontId="7" fillId="0" borderId="10" xfId="56" applyNumberFormat="1" applyFont="1" applyFill="1" applyBorder="1" applyAlignment="1">
      <alignment horizontal="center" wrapText="1"/>
      <protection/>
    </xf>
    <xf numFmtId="0" fontId="7" fillId="0" borderId="0" xfId="53">
      <alignment/>
      <protection/>
    </xf>
    <xf numFmtId="0" fontId="7" fillId="0" borderId="8" xfId="53" applyFont="1" applyFill="1" applyBorder="1" applyAlignment="1">
      <alignment horizontal="right" wrapText="1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7" fillId="0" borderId="11" xfId="56" applyFont="1" applyFill="1" applyBorder="1" applyAlignment="1">
      <alignment wrapText="1"/>
      <protection/>
    </xf>
    <xf numFmtId="3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ill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0" xfId="56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7" fillId="0" borderId="0" xfId="55" applyFont="1" applyFill="1" applyBorder="1" applyAlignment="1">
      <alignment horizontal="center"/>
      <protection/>
    </xf>
    <xf numFmtId="0" fontId="7" fillId="0" borderId="0" xfId="55" applyFill="1" applyBorder="1">
      <alignment/>
      <protection/>
    </xf>
    <xf numFmtId="0" fontId="7" fillId="0" borderId="0" xfId="55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ill="1" applyBorder="1">
      <alignment/>
      <protection/>
    </xf>
    <xf numFmtId="0" fontId="7" fillId="0" borderId="0" xfId="53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wrapText="1"/>
      <protection/>
    </xf>
    <xf numFmtId="0" fontId="7" fillId="0" borderId="0" xfId="54" applyFont="1" applyFill="1" applyBorder="1" applyAlignment="1">
      <alignment horizontal="right" wrapText="1"/>
      <protection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7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horizontal="left" wrapText="1"/>
      <protection/>
    </xf>
    <xf numFmtId="2" fontId="3" fillId="0" borderId="10" xfId="0" applyNumberFormat="1" applyFont="1" applyFill="1" applyBorder="1" applyAlignment="1">
      <alignment horizontal="center"/>
    </xf>
    <xf numFmtId="0" fontId="7" fillId="0" borderId="0" xfId="56" applyFill="1">
      <alignment/>
      <protection/>
    </xf>
    <xf numFmtId="3" fontId="0" fillId="0" borderId="10" xfId="0" applyNumberFormat="1" applyFont="1" applyFill="1" applyBorder="1" applyAlignment="1">
      <alignment horizontal="center"/>
    </xf>
    <xf numFmtId="3" fontId="7" fillId="0" borderId="10" xfId="56" applyNumberFormat="1" applyFont="1" applyFill="1" applyBorder="1" applyAlignment="1">
      <alignment horizontal="center"/>
      <protection/>
    </xf>
    <xf numFmtId="3" fontId="0" fillId="0" borderId="10" xfId="0" applyNumberFormat="1" applyFont="1" applyFill="1" applyBorder="1" applyAlignment="1">
      <alignment horizontal="center"/>
    </xf>
    <xf numFmtId="0" fontId="7" fillId="0" borderId="12" xfId="56" applyFont="1" applyFill="1" applyBorder="1" applyAlignment="1">
      <alignment wrapText="1"/>
      <protection/>
    </xf>
    <xf numFmtId="0" fontId="7" fillId="0" borderId="12" xfId="56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54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right" wrapText="1"/>
      <protection/>
    </xf>
    <xf numFmtId="0" fontId="8" fillId="0" borderId="0" xfId="56" applyFont="1" applyFill="1" applyBorder="1" applyAlignment="1">
      <alignment wrapText="1"/>
      <protection/>
    </xf>
    <xf numFmtId="0" fontId="8" fillId="0" borderId="0" xfId="56" applyFont="1" applyFill="1" applyBorder="1" applyAlignment="1">
      <alignment horizontal="right" wrapText="1"/>
      <protection/>
    </xf>
    <xf numFmtId="0" fontId="8" fillId="0" borderId="0" xfId="56" applyFont="1" applyFill="1" applyBorder="1" applyAlignment="1">
      <alignment horizontal="center"/>
      <protection/>
    </xf>
    <xf numFmtId="0" fontId="7" fillId="0" borderId="13" xfId="56" applyFont="1" applyFill="1" applyBorder="1" applyAlignment="1">
      <alignment horizontal="right" wrapText="1"/>
      <protection/>
    </xf>
    <xf numFmtId="0" fontId="7" fillId="0" borderId="14" xfId="56" applyFont="1" applyFill="1" applyBorder="1" applyAlignment="1">
      <alignment horizontal="right" wrapText="1"/>
      <protection/>
    </xf>
    <xf numFmtId="0" fontId="7" fillId="0" borderId="11" xfId="56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8" xfId="56" applyFont="1" applyFill="1" applyBorder="1" applyAlignment="1">
      <alignment wrapText="1"/>
      <protection/>
    </xf>
    <xf numFmtId="0" fontId="8" fillId="0" borderId="8" xfId="56" applyFont="1" applyFill="1" applyBorder="1" applyAlignment="1">
      <alignment horizontal="right" wrapText="1"/>
      <protection/>
    </xf>
    <xf numFmtId="3" fontId="0" fillId="0" borderId="10" xfId="0" applyNumberFormat="1" applyFont="1" applyFill="1" applyBorder="1" applyAlignment="1">
      <alignment horizontal="center"/>
    </xf>
    <xf numFmtId="0" fontId="7" fillId="0" borderId="8" xfId="56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8" fillId="0" borderId="0" xfId="56" applyFont="1" applyFill="1" applyBorder="1" applyAlignment="1">
      <alignment wrapText="1"/>
      <protection/>
    </xf>
    <xf numFmtId="0" fontId="8" fillId="0" borderId="0" xfId="56" applyFont="1" applyFill="1" applyBorder="1" applyAlignment="1">
      <alignment horizontal="right" wrapText="1"/>
      <protection/>
    </xf>
    <xf numFmtId="0" fontId="7" fillId="0" borderId="0" xfId="56" applyFont="1" applyFill="1" applyBorder="1" applyAlignment="1">
      <alignment horizontal="right" wrapText="1"/>
      <protection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7" fillId="0" borderId="0" xfId="55" applyNumberFormat="1" applyFont="1" applyFill="1" applyBorder="1" applyAlignment="1">
      <alignment horizontal="center"/>
      <protection/>
    </xf>
    <xf numFmtId="3" fontId="7" fillId="0" borderId="0" xfId="55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мпорт по классам" xfId="53"/>
    <cellStyle name="Обычный_Импорт по странам" xfId="54"/>
    <cellStyle name="Обычный_Экспорт по классам" xfId="55"/>
    <cellStyle name="Обычный_Экспорт по страна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экспорта пшеницы по классам, тонн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8"/>
          <c:w val="0.972"/>
          <c:h val="0.7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'Экспорт по классам'!$A$6</c:f>
              <c:strCache>
                <c:ptCount val="1"/>
                <c:pt idx="0">
                  <c:v>мягкая 3 класс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классам'!$B$4:$M$4</c:f>
              <c:strCache/>
            </c:strRef>
          </c:cat>
          <c:val>
            <c:numRef>
              <c:f>'Экспорт по классам'!$B$6:$M$6</c:f>
              <c:numCache/>
            </c:numRef>
          </c:val>
        </c:ser>
        <c:ser>
          <c:idx val="1"/>
          <c:order val="1"/>
          <c:tx>
            <c:strRef>
              <c:f>'Экспорт по классам'!$A$7</c:f>
              <c:strCache>
                <c:ptCount val="1"/>
                <c:pt idx="0">
                  <c:v>мягкая 4 класс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классам'!$B$4:$M$4</c:f>
              <c:strCache/>
            </c:strRef>
          </c:cat>
          <c:val>
            <c:numRef>
              <c:f>'Экспорт по классам'!$B$7:$M$7</c:f>
              <c:numCache/>
            </c:numRef>
          </c:val>
        </c:ser>
        <c:ser>
          <c:idx val="2"/>
          <c:order val="2"/>
          <c:tx>
            <c:strRef>
              <c:f>'Экспорт по классам'!$A$8</c:f>
              <c:strCache>
                <c:ptCount val="1"/>
                <c:pt idx="0">
                  <c:v>мягкая 5 класс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классам'!$B$4:$M$4</c:f>
              <c:strCache/>
            </c:strRef>
          </c:cat>
          <c:val>
            <c:numRef>
              <c:f>'Экспорт по классам'!$B$8:$M$8</c:f>
              <c:numCache/>
            </c:numRef>
          </c:val>
        </c:ser>
        <c:ser>
          <c:idx val="3"/>
          <c:order val="3"/>
          <c:tx>
            <c:strRef>
              <c:f>'Экспорт по классам'!$A$9</c:f>
              <c:strCache>
                <c:ptCount val="1"/>
                <c:pt idx="0">
                  <c:v>семенная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классам'!$B$4:$M$4</c:f>
              <c:strCache/>
            </c:strRef>
          </c:cat>
          <c:val>
            <c:numRef>
              <c:f>'Экспорт по классам'!$B$9:$M$9</c:f>
              <c:numCache/>
            </c:numRef>
          </c:val>
        </c:ser>
        <c:ser>
          <c:idx val="4"/>
          <c:order val="4"/>
          <c:tx>
            <c:strRef>
              <c:f>'Экспорт по классам'!$A$10</c:f>
              <c:strCache>
                <c:ptCount val="1"/>
                <c:pt idx="0">
                  <c:v>твердая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классам'!$B$4:$M$4</c:f>
              <c:strCache/>
            </c:strRef>
          </c:cat>
          <c:val>
            <c:numRef>
              <c:f>'Экспорт по классам'!$B$10:$H$10</c:f>
              <c:numCache/>
            </c:numRef>
          </c:val>
        </c:ser>
        <c:overlap val="100"/>
        <c:axId val="27152488"/>
        <c:axId val="20081257"/>
      </c:barChart>
      <c:catAx>
        <c:axId val="27152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81257"/>
        <c:crosses val="autoZero"/>
        <c:auto val="1"/>
        <c:lblOffset val="100"/>
        <c:tickLblSkip val="1"/>
        <c:noMultiLvlLbl val="0"/>
      </c:catAx>
      <c:valAx>
        <c:axId val="20081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524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27"/>
          <c:w val="0.6375"/>
          <c:h val="0.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экспорта пшеницы по классам, тыс. $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225"/>
          <c:w val="0.972"/>
          <c:h val="0.7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'Экспорт по классам'!$A$36</c:f>
              <c:strCache>
                <c:ptCount val="1"/>
                <c:pt idx="0">
                  <c:v>мягкая 3 класс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классам'!$B$34:$M$34</c:f>
              <c:strCache/>
            </c:strRef>
          </c:cat>
          <c:val>
            <c:numRef>
              <c:f>'Экспорт по классам'!$B$36:$H$36</c:f>
              <c:numCache/>
            </c:numRef>
          </c:val>
        </c:ser>
        <c:ser>
          <c:idx val="1"/>
          <c:order val="1"/>
          <c:tx>
            <c:strRef>
              <c:f>'Экспорт по классам'!$A$37</c:f>
              <c:strCache>
                <c:ptCount val="1"/>
                <c:pt idx="0">
                  <c:v>мягкая 4 класс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классам'!$B$34:$M$34</c:f>
              <c:strCache/>
            </c:strRef>
          </c:cat>
          <c:val>
            <c:numRef>
              <c:f>'Экспорт по классам'!$B$37:$M$37</c:f>
              <c:numCache/>
            </c:numRef>
          </c:val>
        </c:ser>
        <c:ser>
          <c:idx val="2"/>
          <c:order val="2"/>
          <c:tx>
            <c:strRef>
              <c:f>'Экспорт по классам'!$A$38</c:f>
              <c:strCache>
                <c:ptCount val="1"/>
                <c:pt idx="0">
                  <c:v>мягкая 5 класс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классам'!$B$34:$M$34</c:f>
              <c:strCache/>
            </c:strRef>
          </c:cat>
          <c:val>
            <c:numRef>
              <c:f>'Экспорт по классам'!$B$38:$M$38</c:f>
              <c:numCache/>
            </c:numRef>
          </c:val>
        </c:ser>
        <c:ser>
          <c:idx val="3"/>
          <c:order val="3"/>
          <c:tx>
            <c:strRef>
              <c:f>'Экспорт по классам'!$A$39</c:f>
              <c:strCache>
                <c:ptCount val="1"/>
                <c:pt idx="0">
                  <c:v>семенная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классам'!$B$34:$M$34</c:f>
              <c:strCache/>
            </c:strRef>
          </c:cat>
          <c:val>
            <c:numRef>
              <c:f>'Экспорт по классам'!$B$39:$H$39</c:f>
              <c:numCache/>
            </c:numRef>
          </c:val>
        </c:ser>
        <c:ser>
          <c:idx val="4"/>
          <c:order val="4"/>
          <c:tx>
            <c:strRef>
              <c:f>'Экспорт по классам'!$A$40</c:f>
              <c:strCache>
                <c:ptCount val="1"/>
                <c:pt idx="0">
                  <c:v>твердая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'Экспорт по классам'!$B$34:$M$34</c:f>
              <c:strCache/>
            </c:strRef>
          </c:cat>
          <c:val>
            <c:numRef>
              <c:f>'Экспорт по классам'!$B$40:$H$40</c:f>
              <c:numCache/>
            </c:numRef>
          </c:val>
        </c:ser>
        <c:overlap val="100"/>
        <c:axId val="30213290"/>
        <c:axId val="17706795"/>
      </c:barChart>
      <c:catAx>
        <c:axId val="3021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06795"/>
        <c:crosses val="autoZero"/>
        <c:auto val="1"/>
        <c:lblOffset val="100"/>
        <c:tickLblSkip val="1"/>
        <c:noMultiLvlLbl val="0"/>
      </c:catAx>
      <c:valAx>
        <c:axId val="17706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132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"/>
          <c:y val="0.92975"/>
          <c:w val="0.636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импорта пшеницы, тонн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525"/>
          <c:w val="0.968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'Импорт по классам'!$A$4</c:f>
              <c:strCache>
                <c:ptCount val="1"/>
                <c:pt idx="0">
                  <c:v>мягкая 3 класс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классам'!$B$2:$M$2</c:f>
              <c:strCache/>
            </c:strRef>
          </c:cat>
          <c:val>
            <c:numRef>
              <c:f>'Импорт по классам'!$B$4:$M$4</c:f>
              <c:numCache/>
            </c:numRef>
          </c:val>
        </c:ser>
        <c:ser>
          <c:idx val="1"/>
          <c:order val="1"/>
          <c:tx>
            <c:strRef>
              <c:f>'Импорт по классам'!$A$5</c:f>
              <c:strCache>
                <c:ptCount val="1"/>
                <c:pt idx="0">
                  <c:v>мягкая 4 класс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классам'!$B$2:$M$2</c:f>
              <c:strCache/>
            </c:strRef>
          </c:cat>
          <c:val>
            <c:numRef>
              <c:f>'Импорт по классам'!$B$5:$M$5</c:f>
              <c:numCache/>
            </c:numRef>
          </c:val>
        </c:ser>
        <c:ser>
          <c:idx val="2"/>
          <c:order val="2"/>
          <c:tx>
            <c:strRef>
              <c:f>'Импорт по классам'!$A$6</c:f>
              <c:strCache>
                <c:ptCount val="1"/>
                <c:pt idx="0">
                  <c:v>мягкая 5 класс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классам'!$B$2:$M$2</c:f>
              <c:strCache/>
            </c:strRef>
          </c:cat>
          <c:val>
            <c:numRef>
              <c:f>'Импорт по классам'!$B$6:$M$6</c:f>
              <c:numCache/>
            </c:numRef>
          </c:val>
        </c:ser>
        <c:ser>
          <c:idx val="3"/>
          <c:order val="3"/>
          <c:tx>
            <c:strRef>
              <c:f>'Импорт по классам'!$A$7</c:f>
              <c:strCache>
                <c:ptCount val="1"/>
                <c:pt idx="0">
                  <c:v>семенная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классам'!$B$2:$M$2</c:f>
              <c:strCache/>
            </c:strRef>
          </c:cat>
          <c:val>
            <c:numRef>
              <c:f>'Импорт по классам'!$B$7:$M$7</c:f>
              <c:numCache/>
            </c:numRef>
          </c:val>
        </c:ser>
        <c:ser>
          <c:idx val="4"/>
          <c:order val="4"/>
          <c:tx>
            <c:strRef>
              <c:f>'Импорт по классам'!$A$8</c:f>
              <c:strCache>
                <c:ptCount val="1"/>
                <c:pt idx="0">
                  <c:v>твердая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классам'!$B$2:$M$2</c:f>
              <c:strCache/>
            </c:strRef>
          </c:cat>
          <c:val>
            <c:numRef>
              <c:f>'Импорт по классам'!$B$8:$M$8</c:f>
              <c:numCache/>
            </c:numRef>
          </c:val>
        </c:ser>
        <c:overlap val="100"/>
        <c:axId val="10090988"/>
        <c:axId val="51934445"/>
      </c:barChart>
      <c:catAx>
        <c:axId val="10090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34445"/>
        <c:crosses val="autoZero"/>
        <c:auto val="1"/>
        <c:lblOffset val="100"/>
        <c:tickLblSkip val="1"/>
        <c:noMultiLvlLbl val="0"/>
      </c:catAx>
      <c:valAx>
        <c:axId val="5193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909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2975"/>
          <c:w val="0.715"/>
          <c:h val="0.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импорта пшеницы, тыс. $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3"/>
          <c:w val="0.984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'Импорт по классам'!$A$35</c:f>
              <c:strCache>
                <c:ptCount val="1"/>
                <c:pt idx="0">
                  <c:v>мягкая 3 класс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классам'!$B$33:$M$33</c:f>
              <c:strCache/>
            </c:strRef>
          </c:cat>
          <c:val>
            <c:numRef>
              <c:f>'Импорт по классам'!$B$35:$M$35</c:f>
              <c:numCache/>
            </c:numRef>
          </c:val>
        </c:ser>
        <c:ser>
          <c:idx val="1"/>
          <c:order val="1"/>
          <c:tx>
            <c:strRef>
              <c:f>'Импорт по классам'!$A$36</c:f>
              <c:strCache>
                <c:ptCount val="1"/>
                <c:pt idx="0">
                  <c:v>мягкая 4 класс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классам'!$B$33:$M$33</c:f>
              <c:strCache/>
            </c:strRef>
          </c:cat>
          <c:val>
            <c:numRef>
              <c:f>'Импорт по классам'!$B$36:$M$36</c:f>
              <c:numCache/>
            </c:numRef>
          </c:val>
        </c:ser>
        <c:ser>
          <c:idx val="2"/>
          <c:order val="2"/>
          <c:tx>
            <c:strRef>
              <c:f>'Импорт по классам'!$A$37</c:f>
              <c:strCache>
                <c:ptCount val="1"/>
                <c:pt idx="0">
                  <c:v>мягкая 5 класс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классам'!$B$33:$M$33</c:f>
              <c:strCache/>
            </c:strRef>
          </c:cat>
          <c:val>
            <c:numRef>
              <c:f>'Импорт по классам'!$B$37:$M$37</c:f>
              <c:numCache/>
            </c:numRef>
          </c:val>
        </c:ser>
        <c:ser>
          <c:idx val="3"/>
          <c:order val="3"/>
          <c:tx>
            <c:strRef>
              <c:f>'Импорт по классам'!$A$38</c:f>
              <c:strCache>
                <c:ptCount val="1"/>
                <c:pt idx="0">
                  <c:v>семенная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классам'!$B$33:$M$33</c:f>
              <c:strCache/>
            </c:strRef>
          </c:cat>
          <c:val>
            <c:numRef>
              <c:f>'Импорт по классам'!$B$38:$M$38</c:f>
              <c:numCache/>
            </c:numRef>
          </c:val>
        </c:ser>
        <c:ser>
          <c:idx val="4"/>
          <c:order val="4"/>
          <c:tx>
            <c:strRef>
              <c:f>'Импорт по классам'!$A$39</c:f>
              <c:strCache>
                <c:ptCount val="1"/>
                <c:pt idx="0">
                  <c:v>твердая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'Импорт по классам'!$B$33:$M$33</c:f>
              <c:strCache/>
            </c:strRef>
          </c:cat>
          <c:val>
            <c:numRef>
              <c:f>'Импорт по классам'!$B$39:$M$39</c:f>
              <c:numCache/>
            </c:numRef>
          </c:val>
        </c:ser>
        <c:overlap val="100"/>
        <c:axId val="20295726"/>
        <c:axId val="44153775"/>
      </c:barChart>
      <c:catAx>
        <c:axId val="2029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53775"/>
        <c:crosses val="autoZero"/>
        <c:auto val="1"/>
        <c:lblOffset val="100"/>
        <c:tickLblSkip val="1"/>
        <c:noMultiLvlLbl val="0"/>
      </c:catAx>
      <c:valAx>
        <c:axId val="44153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9572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25"/>
          <c:y val="0.93675"/>
          <c:w val="0.716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7753350" cy="3362325"/>
    <xdr:graphicFrame>
      <xdr:nvGraphicFramePr>
        <xdr:cNvPr id="1" name="Chart 1"/>
        <xdr:cNvGraphicFramePr/>
      </xdr:nvGraphicFramePr>
      <xdr:xfrm>
        <a:off x="0" y="1981200"/>
        <a:ext cx="77533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41</xdr:row>
      <xdr:rowOff>76200</xdr:rowOff>
    </xdr:from>
    <xdr:ext cx="7762875" cy="3486150"/>
    <xdr:graphicFrame>
      <xdr:nvGraphicFramePr>
        <xdr:cNvPr id="2" name="Chart 2"/>
        <xdr:cNvGraphicFramePr/>
      </xdr:nvGraphicFramePr>
      <xdr:xfrm>
        <a:off x="0" y="6924675"/>
        <a:ext cx="77628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38100</xdr:rowOff>
    </xdr:from>
    <xdr:ext cx="6924675" cy="3362325"/>
    <xdr:graphicFrame>
      <xdr:nvGraphicFramePr>
        <xdr:cNvPr id="1" name="Chart 1"/>
        <xdr:cNvGraphicFramePr/>
      </xdr:nvGraphicFramePr>
      <xdr:xfrm>
        <a:off x="0" y="1533525"/>
        <a:ext cx="69246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40</xdr:row>
      <xdr:rowOff>76200</xdr:rowOff>
    </xdr:from>
    <xdr:ext cx="6915150" cy="3324225"/>
    <xdr:graphicFrame>
      <xdr:nvGraphicFramePr>
        <xdr:cNvPr id="2" name="Chart 2"/>
        <xdr:cNvGraphicFramePr/>
      </xdr:nvGraphicFramePr>
      <xdr:xfrm>
        <a:off x="0" y="6629400"/>
        <a:ext cx="6915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zoomScalePageLayoutView="0" workbookViewId="0" topLeftCell="A1">
      <selection activeCell="M36" sqref="M36"/>
    </sheetView>
  </sheetViews>
  <sheetFormatPr defaultColWidth="9.00390625" defaultRowHeight="12.75"/>
  <cols>
    <col min="1" max="1" width="15.75390625" style="9" customWidth="1"/>
    <col min="2" max="4" width="10.75390625" style="9" customWidth="1"/>
    <col min="5" max="5" width="10.75390625" style="14" customWidth="1"/>
    <col min="6" max="11" width="10.75390625" style="9" customWidth="1"/>
    <col min="12" max="12" width="9.125" style="9" customWidth="1"/>
    <col min="13" max="13" width="11.375" style="9" customWidth="1"/>
    <col min="14" max="14" width="10.125" style="77" customWidth="1"/>
    <col min="15" max="15" width="12.125" style="9" customWidth="1"/>
    <col min="16" max="16384" width="9.125" style="9" customWidth="1"/>
  </cols>
  <sheetData>
    <row r="1" ht="12.75">
      <c r="A1" s="54" t="s">
        <v>44</v>
      </c>
    </row>
    <row r="2" ht="12.75">
      <c r="A2" s="53"/>
    </row>
    <row r="3" spans="1:19" s="7" customFormat="1" ht="13.5">
      <c r="A3" s="2" t="s">
        <v>3</v>
      </c>
      <c r="B3" s="2"/>
      <c r="C3" s="2"/>
      <c r="D3" s="2"/>
      <c r="E3" s="6"/>
      <c r="N3" s="78"/>
      <c r="P3" s="84"/>
      <c r="Q3" s="84"/>
      <c r="R3" s="84"/>
      <c r="S3" s="84"/>
    </row>
    <row r="4" spans="1:20" s="7" customFormat="1" ht="14.25">
      <c r="A4" s="27">
        <v>2015</v>
      </c>
      <c r="B4" s="27" t="s">
        <v>38</v>
      </c>
      <c r="C4" s="27" t="s">
        <v>39</v>
      </c>
      <c r="D4" s="27" t="s">
        <v>40</v>
      </c>
      <c r="E4" s="27" t="s">
        <v>10</v>
      </c>
      <c r="F4" s="152" t="s">
        <v>11</v>
      </c>
      <c r="G4" s="152" t="s">
        <v>12</v>
      </c>
      <c r="H4" s="152" t="s">
        <v>13</v>
      </c>
      <c r="I4" s="152" t="s">
        <v>14</v>
      </c>
      <c r="J4" s="152" t="s">
        <v>15</v>
      </c>
      <c r="K4" s="152" t="s">
        <v>16</v>
      </c>
      <c r="L4" s="152" t="s">
        <v>17</v>
      </c>
      <c r="M4" s="152" t="s">
        <v>18</v>
      </c>
      <c r="N4" s="78"/>
      <c r="O4" s="84"/>
      <c r="P4" s="111"/>
      <c r="Q4" s="111"/>
      <c r="R4" s="111"/>
      <c r="S4" s="111"/>
      <c r="T4" s="84"/>
    </row>
    <row r="5" spans="1:20" s="7" customFormat="1" ht="14.25" customHeight="1">
      <c r="A5" s="17" t="s">
        <v>4</v>
      </c>
      <c r="B5" s="45">
        <v>2081385</v>
      </c>
      <c r="C5" s="137">
        <v>521473</v>
      </c>
      <c r="D5" s="45">
        <v>506422</v>
      </c>
      <c r="E5" s="36">
        <v>536049</v>
      </c>
      <c r="F5" s="36">
        <v>615596</v>
      </c>
      <c r="G5" s="96">
        <v>1159404</v>
      </c>
      <c r="H5" s="49">
        <v>1282158</v>
      </c>
      <c r="I5" s="36">
        <v>2814889</v>
      </c>
      <c r="J5" s="36">
        <v>3636731</v>
      </c>
      <c r="K5" s="129">
        <v>2706411</v>
      </c>
      <c r="L5" s="36">
        <v>2015961</v>
      </c>
      <c r="M5" s="49">
        <v>2989995</v>
      </c>
      <c r="N5" s="79"/>
      <c r="O5" s="141"/>
      <c r="P5" s="86"/>
      <c r="Q5" s="132"/>
      <c r="R5" s="112"/>
      <c r="S5" s="112"/>
      <c r="T5" s="84"/>
    </row>
    <row r="6" spans="1:20" ht="14.25">
      <c r="A6" s="8" t="s">
        <v>33</v>
      </c>
      <c r="B6" s="41">
        <v>631736</v>
      </c>
      <c r="C6" s="41">
        <v>241927</v>
      </c>
      <c r="D6" s="41">
        <v>1107</v>
      </c>
      <c r="E6" s="41">
        <v>133428</v>
      </c>
      <c r="F6" s="41">
        <v>215436</v>
      </c>
      <c r="G6" s="41">
        <v>303207</v>
      </c>
      <c r="H6" s="41">
        <v>390018</v>
      </c>
      <c r="I6" s="41">
        <v>375894</v>
      </c>
      <c r="J6" s="41">
        <v>694201</v>
      </c>
      <c r="K6" s="39">
        <v>555305</v>
      </c>
      <c r="L6" s="155">
        <v>576885</v>
      </c>
      <c r="M6" s="41">
        <v>549070</v>
      </c>
      <c r="N6" s="79"/>
      <c r="O6" s="141"/>
      <c r="P6" s="132"/>
      <c r="Q6" s="132"/>
      <c r="R6" s="112"/>
      <c r="S6" s="112"/>
      <c r="T6" s="88"/>
    </row>
    <row r="7" spans="1:20" ht="14.25">
      <c r="A7" s="10" t="s">
        <v>34</v>
      </c>
      <c r="B7" s="41">
        <v>830370</v>
      </c>
      <c r="C7" s="41">
        <v>240808</v>
      </c>
      <c r="D7" s="41">
        <v>1272</v>
      </c>
      <c r="E7" s="41">
        <v>301506</v>
      </c>
      <c r="F7" s="41">
        <v>214547</v>
      </c>
      <c r="G7" s="41">
        <v>425126</v>
      </c>
      <c r="H7" s="41">
        <v>691039</v>
      </c>
      <c r="I7" s="41">
        <v>2249652</v>
      </c>
      <c r="J7" s="41">
        <v>2246218</v>
      </c>
      <c r="K7" s="41">
        <v>1529318</v>
      </c>
      <c r="L7" s="41">
        <v>1064965</v>
      </c>
      <c r="M7" s="41">
        <v>1832611</v>
      </c>
      <c r="N7" s="79"/>
      <c r="O7" s="141"/>
      <c r="P7" s="132"/>
      <c r="Q7" s="132"/>
      <c r="R7" s="112"/>
      <c r="S7" s="112"/>
      <c r="T7" s="85"/>
    </row>
    <row r="8" spans="1:20" ht="14.25">
      <c r="A8" s="10" t="s">
        <v>35</v>
      </c>
      <c r="B8" s="41">
        <v>16825</v>
      </c>
      <c r="C8" s="35">
        <v>65</v>
      </c>
      <c r="D8" s="41">
        <v>17380</v>
      </c>
      <c r="E8" s="35">
        <v>0</v>
      </c>
      <c r="F8" s="41">
        <v>0</v>
      </c>
      <c r="G8" s="41">
        <v>560</v>
      </c>
      <c r="H8" s="41">
        <v>4054</v>
      </c>
      <c r="I8" s="41">
        <v>51625</v>
      </c>
      <c r="J8" s="41">
        <v>81330</v>
      </c>
      <c r="K8" s="41">
        <v>40854</v>
      </c>
      <c r="L8" s="41">
        <v>3173</v>
      </c>
      <c r="M8" s="41">
        <v>61373</v>
      </c>
      <c r="N8" s="79"/>
      <c r="O8" s="141"/>
      <c r="P8" s="132"/>
      <c r="Q8" s="132"/>
      <c r="R8" s="112"/>
      <c r="S8" s="112"/>
      <c r="T8" s="87"/>
    </row>
    <row r="9" spans="1:20" ht="14.25">
      <c r="A9" s="10" t="s">
        <v>32</v>
      </c>
      <c r="B9" s="35">
        <v>0</v>
      </c>
      <c r="C9" s="35">
        <v>20</v>
      </c>
      <c r="D9" s="35">
        <v>20</v>
      </c>
      <c r="E9" s="35">
        <v>190</v>
      </c>
      <c r="F9" s="41">
        <v>95</v>
      </c>
      <c r="G9" s="35">
        <v>0</v>
      </c>
      <c r="H9" s="35">
        <v>0</v>
      </c>
      <c r="I9" s="41">
        <v>0</v>
      </c>
      <c r="J9" s="41">
        <v>3882</v>
      </c>
      <c r="K9" s="41">
        <v>2090</v>
      </c>
      <c r="L9" s="35">
        <v>0</v>
      </c>
      <c r="M9" s="35">
        <v>0</v>
      </c>
      <c r="O9" s="141"/>
      <c r="P9" s="143"/>
      <c r="Q9" s="132"/>
      <c r="R9" s="112"/>
      <c r="S9" s="112"/>
      <c r="T9" s="85"/>
    </row>
    <row r="10" spans="1:20" ht="14.25">
      <c r="A10" s="10" t="s">
        <v>8</v>
      </c>
      <c r="B10" s="41">
        <v>1070</v>
      </c>
      <c r="C10" s="41">
        <v>4689</v>
      </c>
      <c r="D10" s="41">
        <v>1070</v>
      </c>
      <c r="E10" s="35">
        <v>0</v>
      </c>
      <c r="F10" s="41">
        <v>3209</v>
      </c>
      <c r="G10" s="35">
        <v>0</v>
      </c>
      <c r="H10" s="35">
        <v>0</v>
      </c>
      <c r="I10" s="35">
        <v>0</v>
      </c>
      <c r="J10" s="41">
        <v>683</v>
      </c>
      <c r="K10" s="41">
        <v>3905</v>
      </c>
      <c r="L10" s="41">
        <v>0</v>
      </c>
      <c r="M10" s="41">
        <v>7388</v>
      </c>
      <c r="O10" s="141"/>
      <c r="P10" s="132"/>
      <c r="Q10" s="132"/>
      <c r="R10" s="112"/>
      <c r="S10" s="112"/>
      <c r="T10" s="87"/>
    </row>
    <row r="11" spans="1:20" ht="14.25">
      <c r="A11" s="10" t="s">
        <v>51</v>
      </c>
      <c r="B11" s="41">
        <v>601384</v>
      </c>
      <c r="C11" s="41">
        <v>33964</v>
      </c>
      <c r="D11" s="41">
        <v>485573</v>
      </c>
      <c r="E11" s="41">
        <v>100925</v>
      </c>
      <c r="F11" s="41">
        <v>182309</v>
      </c>
      <c r="G11" s="41">
        <v>430511</v>
      </c>
      <c r="H11" s="41">
        <v>197047</v>
      </c>
      <c r="I11" s="41">
        <v>137718</v>
      </c>
      <c r="J11" s="41">
        <v>610417</v>
      </c>
      <c r="K11" s="41">
        <v>574939</v>
      </c>
      <c r="L11" s="41">
        <v>370938</v>
      </c>
      <c r="M11" s="41">
        <v>539553</v>
      </c>
      <c r="O11" s="141"/>
      <c r="P11" s="132"/>
      <c r="Q11" s="132"/>
      <c r="R11" s="112"/>
      <c r="S11" s="112"/>
      <c r="T11" s="87"/>
    </row>
    <row r="12" spans="10:20" ht="12.75">
      <c r="J12" s="19"/>
      <c r="K12" s="16"/>
      <c r="L12" s="16"/>
      <c r="M12" s="16"/>
      <c r="O12" s="141"/>
      <c r="P12" s="135"/>
      <c r="Q12" s="133"/>
      <c r="R12" s="132"/>
      <c r="S12" s="85"/>
      <c r="T12" s="87"/>
    </row>
    <row r="13" spans="10:20" ht="12.75">
      <c r="J13" s="16"/>
      <c r="K13" s="16"/>
      <c r="L13" s="16"/>
      <c r="M13" s="16"/>
      <c r="O13" s="139"/>
      <c r="P13" s="142"/>
      <c r="Q13" s="132"/>
      <c r="R13" s="132"/>
      <c r="S13" s="87"/>
      <c r="T13" s="87"/>
    </row>
    <row r="14" spans="11:20" ht="12.75">
      <c r="K14" s="149"/>
      <c r="Q14" s="132"/>
      <c r="R14" s="132"/>
      <c r="S14" s="87"/>
      <c r="T14" s="87"/>
    </row>
    <row r="15" spans="11:20" ht="12.75">
      <c r="K15" s="150"/>
      <c r="Q15" s="134"/>
      <c r="R15" s="132"/>
      <c r="S15" s="87"/>
      <c r="T15" s="87"/>
    </row>
    <row r="16" spans="11:20" ht="12.75">
      <c r="K16" s="150"/>
      <c r="Q16" s="87"/>
      <c r="R16" s="132"/>
      <c r="S16" s="87"/>
      <c r="T16" s="88"/>
    </row>
    <row r="17" spans="11:20" ht="12.75">
      <c r="K17" s="150"/>
      <c r="Q17" s="87"/>
      <c r="R17" s="87"/>
      <c r="S17" s="87"/>
      <c r="T17" s="88"/>
    </row>
    <row r="18" spans="11:19" ht="12.75">
      <c r="K18" s="150"/>
      <c r="Q18" s="87"/>
      <c r="R18" s="87"/>
      <c r="S18" s="87"/>
    </row>
    <row r="19" spans="11:19" ht="12.75">
      <c r="K19" s="150"/>
      <c r="O19" s="16"/>
      <c r="Q19" s="88"/>
      <c r="R19" s="88"/>
      <c r="S19" s="88"/>
    </row>
    <row r="20" spans="11:15" ht="12.75">
      <c r="K20" s="139"/>
      <c r="O20" s="16"/>
    </row>
    <row r="21" spans="11:16" ht="12.75">
      <c r="K21" s="142"/>
      <c r="O21" s="16"/>
      <c r="P21" s="16"/>
    </row>
    <row r="22" spans="15:16" ht="12.75">
      <c r="O22" s="16"/>
      <c r="P22" s="16"/>
    </row>
    <row r="23" ht="12.75">
      <c r="J23" s="16"/>
    </row>
    <row r="24" spans="1:10" ht="12.75">
      <c r="A24" s="11"/>
      <c r="B24" s="11"/>
      <c r="C24" s="11"/>
      <c r="D24" s="11"/>
      <c r="E24" s="12"/>
      <c r="J24" s="16"/>
    </row>
    <row r="25" spans="1:16" ht="12.75">
      <c r="A25" s="15"/>
      <c r="B25" s="15"/>
      <c r="C25" s="15"/>
      <c r="D25" s="15"/>
      <c r="E25" s="15"/>
      <c r="J25" s="16"/>
      <c r="K25" s="16"/>
      <c r="N25" s="78"/>
      <c r="O25" s="7"/>
      <c r="P25" s="7"/>
    </row>
    <row r="26" spans="1:16" ht="12.75">
      <c r="A26" s="15"/>
      <c r="B26" s="15"/>
      <c r="C26" s="15"/>
      <c r="D26" s="15"/>
      <c r="E26" s="15"/>
      <c r="J26" s="16"/>
      <c r="K26" s="16"/>
      <c r="L26" s="16"/>
      <c r="M26" s="16"/>
      <c r="N26" s="78"/>
      <c r="O26" s="7"/>
      <c r="P26" s="7"/>
    </row>
    <row r="27" spans="1:16" ht="12.75">
      <c r="A27" s="15"/>
      <c r="B27" s="15"/>
      <c r="C27" s="15"/>
      <c r="D27" s="15"/>
      <c r="E27" s="15"/>
      <c r="J27" s="16"/>
      <c r="K27" s="16"/>
      <c r="L27" s="16"/>
      <c r="M27" s="16"/>
      <c r="N27" s="78"/>
      <c r="O27" s="7"/>
      <c r="P27" s="7"/>
    </row>
    <row r="28" spans="10:16" ht="12.75">
      <c r="J28" s="16"/>
      <c r="K28" s="16"/>
      <c r="L28" s="16"/>
      <c r="M28" s="16"/>
      <c r="O28" s="7"/>
      <c r="P28" s="16"/>
    </row>
    <row r="29" spans="10:18" ht="12.75">
      <c r="J29" s="16"/>
      <c r="K29" s="16"/>
      <c r="L29" s="16"/>
      <c r="M29" s="16"/>
      <c r="O29" s="16"/>
      <c r="P29" s="16"/>
      <c r="Q29" s="16"/>
      <c r="R29" s="16"/>
    </row>
    <row r="30" spans="10:18" ht="12.75">
      <c r="J30" s="16"/>
      <c r="K30" s="16"/>
      <c r="L30" s="16"/>
      <c r="M30" s="16"/>
      <c r="O30" s="16"/>
      <c r="P30" s="16"/>
      <c r="Q30" s="16"/>
      <c r="R30" s="16"/>
    </row>
    <row r="31" spans="15:16" ht="12.75">
      <c r="O31" s="16"/>
      <c r="P31" s="16"/>
    </row>
    <row r="32" spans="15:16" ht="12.75">
      <c r="O32" s="16"/>
      <c r="P32" s="16"/>
    </row>
    <row r="33" spans="1:16" s="7" customFormat="1" ht="12.75">
      <c r="A33" s="2" t="s">
        <v>2</v>
      </c>
      <c r="B33" s="2"/>
      <c r="C33" s="2"/>
      <c r="D33" s="2"/>
      <c r="E33" s="6"/>
      <c r="N33" s="77"/>
      <c r="O33" s="141"/>
      <c r="P33" s="138"/>
    </row>
    <row r="34" spans="1:16" s="7" customFormat="1" ht="13.5">
      <c r="A34" s="27">
        <v>2015</v>
      </c>
      <c r="B34" s="27" t="s">
        <v>38</v>
      </c>
      <c r="C34" s="27" t="s">
        <v>39</v>
      </c>
      <c r="D34" s="27" t="s">
        <v>40</v>
      </c>
      <c r="E34" s="27" t="s">
        <v>10</v>
      </c>
      <c r="F34" s="152" t="s">
        <v>11</v>
      </c>
      <c r="G34" s="152" t="s">
        <v>12</v>
      </c>
      <c r="H34" s="152" t="s">
        <v>13</v>
      </c>
      <c r="I34" s="152" t="s">
        <v>14</v>
      </c>
      <c r="J34" s="152" t="s">
        <v>15</v>
      </c>
      <c r="K34" s="152" t="s">
        <v>16</v>
      </c>
      <c r="L34" s="152" t="s">
        <v>17</v>
      </c>
      <c r="M34" s="152" t="s">
        <v>18</v>
      </c>
      <c r="N34" s="77"/>
      <c r="O34" s="141"/>
      <c r="P34" s="132"/>
    </row>
    <row r="35" spans="1:16" s="7" customFormat="1" ht="15.75" customHeight="1">
      <c r="A35" s="42" t="s">
        <v>4</v>
      </c>
      <c r="B35" s="49">
        <v>475575</v>
      </c>
      <c r="C35" s="49">
        <v>122781</v>
      </c>
      <c r="D35" s="49">
        <v>111122</v>
      </c>
      <c r="E35" s="36">
        <v>119347</v>
      </c>
      <c r="F35" s="36">
        <v>142522</v>
      </c>
      <c r="G35" s="36">
        <v>236046</v>
      </c>
      <c r="H35" s="49">
        <v>232001</v>
      </c>
      <c r="I35" s="36">
        <v>481949</v>
      </c>
      <c r="J35" s="36">
        <v>608969</v>
      </c>
      <c r="K35" s="36">
        <v>475061</v>
      </c>
      <c r="L35" s="49">
        <v>361011</v>
      </c>
      <c r="M35" s="36">
        <v>519366</v>
      </c>
      <c r="N35" s="77"/>
      <c r="O35" s="141"/>
      <c r="P35" s="132"/>
    </row>
    <row r="36" spans="1:45" ht="12.75">
      <c r="A36" s="8" t="s">
        <v>33</v>
      </c>
      <c r="B36" s="41">
        <v>153271</v>
      </c>
      <c r="C36" s="41">
        <v>45741</v>
      </c>
      <c r="D36" s="41">
        <v>252</v>
      </c>
      <c r="E36" s="41">
        <v>32049</v>
      </c>
      <c r="F36" s="41">
        <v>39206</v>
      </c>
      <c r="G36" s="41">
        <v>64211</v>
      </c>
      <c r="H36" s="41">
        <v>70787</v>
      </c>
      <c r="I36" s="41">
        <v>130362</v>
      </c>
      <c r="J36" s="41">
        <v>202981</v>
      </c>
      <c r="K36" s="41">
        <v>99354</v>
      </c>
      <c r="L36" s="155">
        <v>103160</v>
      </c>
      <c r="M36" s="41">
        <v>98858</v>
      </c>
      <c r="O36" s="141"/>
      <c r="P36" s="132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2.75">
      <c r="A37" s="10" t="s">
        <v>34</v>
      </c>
      <c r="B37" s="41">
        <v>178755</v>
      </c>
      <c r="C37" s="41">
        <v>67157</v>
      </c>
      <c r="D37" s="41">
        <v>294</v>
      </c>
      <c r="E37" s="41">
        <v>65082</v>
      </c>
      <c r="F37" s="41">
        <v>59245</v>
      </c>
      <c r="G37" s="41">
        <v>83573</v>
      </c>
      <c r="H37" s="41">
        <v>128045</v>
      </c>
      <c r="I37" s="41">
        <v>281642</v>
      </c>
      <c r="J37" s="41">
        <v>301399</v>
      </c>
      <c r="K37" s="41">
        <v>245240</v>
      </c>
      <c r="L37" s="41">
        <v>202020</v>
      </c>
      <c r="M37" s="41">
        <v>305886</v>
      </c>
      <c r="O37" s="141"/>
      <c r="P37" s="132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2.75">
      <c r="A38" s="10" t="s">
        <v>35</v>
      </c>
      <c r="B38" s="41">
        <v>3366</v>
      </c>
      <c r="C38" s="35">
        <v>14</v>
      </c>
      <c r="D38" s="41">
        <v>3525</v>
      </c>
      <c r="E38" s="35">
        <v>0</v>
      </c>
      <c r="F38" s="41">
        <v>0</v>
      </c>
      <c r="G38" s="35">
        <v>89</v>
      </c>
      <c r="H38" s="41">
        <v>709</v>
      </c>
      <c r="I38" s="41">
        <v>11325</v>
      </c>
      <c r="J38" s="41">
        <v>12628</v>
      </c>
      <c r="K38" s="41">
        <v>5764</v>
      </c>
      <c r="L38" s="41">
        <v>566</v>
      </c>
      <c r="M38" s="41">
        <v>14059</v>
      </c>
      <c r="O38" s="141"/>
      <c r="P38" s="132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1" ht="12.75">
      <c r="A39" s="10" t="s">
        <v>32</v>
      </c>
      <c r="B39" s="41">
        <v>0</v>
      </c>
      <c r="C39" s="35">
        <v>4</v>
      </c>
      <c r="D39" s="35">
        <v>4</v>
      </c>
      <c r="E39" s="35">
        <v>69</v>
      </c>
      <c r="F39" s="41">
        <v>34</v>
      </c>
      <c r="G39" s="35">
        <v>0</v>
      </c>
      <c r="H39" s="35">
        <v>0</v>
      </c>
      <c r="I39" s="41">
        <v>0</v>
      </c>
      <c r="J39" s="41">
        <v>1264</v>
      </c>
      <c r="K39" s="41">
        <v>675</v>
      </c>
      <c r="L39" s="35">
        <v>0</v>
      </c>
      <c r="M39" s="35">
        <v>0</v>
      </c>
      <c r="O39" s="141"/>
      <c r="P39" s="132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5" ht="12.75">
      <c r="A40" s="10" t="s">
        <v>8</v>
      </c>
      <c r="B40" s="41">
        <v>299</v>
      </c>
      <c r="C40" s="41">
        <v>2038</v>
      </c>
      <c r="D40" s="35">
        <v>299</v>
      </c>
      <c r="E40" s="35">
        <v>0</v>
      </c>
      <c r="F40" s="41">
        <v>951</v>
      </c>
      <c r="G40" s="35">
        <v>0</v>
      </c>
      <c r="H40" s="35">
        <v>0</v>
      </c>
      <c r="I40" s="35">
        <v>0</v>
      </c>
      <c r="J40" s="41">
        <v>206</v>
      </c>
      <c r="K40" s="41">
        <v>605</v>
      </c>
      <c r="L40" s="41">
        <v>0</v>
      </c>
      <c r="M40" s="41">
        <v>1953</v>
      </c>
      <c r="O40" s="141"/>
      <c r="P40" s="132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2.75">
      <c r="A41" s="10" t="s">
        <v>51</v>
      </c>
      <c r="B41" s="41">
        <v>139884</v>
      </c>
      <c r="C41" s="41">
        <v>7827</v>
      </c>
      <c r="D41" s="41">
        <v>106748</v>
      </c>
      <c r="E41" s="41">
        <v>22147</v>
      </c>
      <c r="F41" s="41">
        <v>43086</v>
      </c>
      <c r="G41" s="41">
        <v>88173</v>
      </c>
      <c r="H41" s="41">
        <v>32460</v>
      </c>
      <c r="I41" s="41">
        <v>58620</v>
      </c>
      <c r="J41" s="41">
        <v>90491</v>
      </c>
      <c r="K41" s="41">
        <v>123423</v>
      </c>
      <c r="L41" s="41">
        <v>55265</v>
      </c>
      <c r="M41" s="41">
        <v>98610</v>
      </c>
      <c r="O41" s="132"/>
      <c r="P41" s="132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0:42" ht="12.75">
      <c r="J42" s="16"/>
      <c r="K42" s="16"/>
      <c r="L42" s="16"/>
      <c r="M42" s="16"/>
      <c r="O42" s="139"/>
      <c r="P42" s="13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0:42" ht="12.75">
      <c r="J43" s="16"/>
      <c r="K43" s="16"/>
      <c r="L43" s="16"/>
      <c r="M43" s="16"/>
      <c r="O43" s="13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0:42" ht="12.75">
      <c r="J44" s="16"/>
      <c r="K44" s="147"/>
      <c r="L44" s="136"/>
      <c r="M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0:42" ht="12.75">
      <c r="J45" s="16"/>
      <c r="K45" s="147"/>
      <c r="L45" s="136"/>
      <c r="M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0:42" ht="12.75">
      <c r="J46" s="16"/>
      <c r="K46" s="147"/>
      <c r="L46" s="136"/>
      <c r="M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0:42" ht="12.75">
      <c r="J47" s="16"/>
      <c r="K47" s="147"/>
      <c r="L47" s="136"/>
      <c r="M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0:42" ht="12.75">
      <c r="J48" s="16"/>
      <c r="K48" s="147"/>
      <c r="L48" s="136"/>
      <c r="M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0:45" ht="12.75">
      <c r="J49" s="16"/>
      <c r="K49" s="147"/>
      <c r="L49" s="136"/>
      <c r="M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0:45" ht="12.75">
      <c r="J50" s="16"/>
      <c r="K50" s="136"/>
      <c r="L50" s="136"/>
      <c r="M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0:45" ht="12.75">
      <c r="J51" s="16"/>
      <c r="K51" s="136"/>
      <c r="L51" s="136"/>
      <c r="M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0:45" ht="12.75">
      <c r="J52" s="16"/>
      <c r="K52" s="136"/>
      <c r="L52" s="136"/>
      <c r="M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3">
      <pane xSplit="1" ySplit="2" topLeftCell="B11" activePane="bottomRight" state="frozen"/>
      <selection pane="topLeft" activeCell="A3" sqref="A3"/>
      <selection pane="topRight" activeCell="B3" sqref="B3"/>
      <selection pane="bottomLeft" activeCell="A5" sqref="A5"/>
      <selection pane="bottomRight" activeCell="M108" sqref="M108"/>
    </sheetView>
  </sheetViews>
  <sheetFormatPr defaultColWidth="9.00390625" defaultRowHeight="12.75"/>
  <cols>
    <col min="1" max="1" width="17.00390625" style="20" customWidth="1"/>
    <col min="2" max="4" width="10.75390625" style="20" customWidth="1"/>
    <col min="5" max="5" width="10.75390625" style="67" customWidth="1"/>
    <col min="6" max="6" width="10.75390625" style="28" customWidth="1"/>
    <col min="7" max="7" width="10.75390625" style="0" customWidth="1"/>
    <col min="8" max="8" width="11.75390625" style="0" customWidth="1"/>
    <col min="9" max="9" width="10.75390625" style="58" customWidth="1"/>
    <col min="10" max="13" width="10.75390625" style="0" customWidth="1"/>
    <col min="14" max="14" width="10.75390625" style="55" customWidth="1"/>
    <col min="15" max="15" width="10.75390625" style="62" customWidth="1"/>
    <col min="18" max="18" width="18.375" style="97" customWidth="1"/>
    <col min="19" max="19" width="8.00390625" style="74" bestFit="1" customWidth="1"/>
    <col min="20" max="20" width="15.125" style="0" customWidth="1"/>
  </cols>
  <sheetData>
    <row r="1" spans="1:4" ht="13.5">
      <c r="A1" s="2" t="s">
        <v>1</v>
      </c>
      <c r="B1" s="2"/>
      <c r="C1" s="2"/>
      <c r="D1" s="2"/>
    </row>
    <row r="3" spans="1:19" s="22" customFormat="1" ht="40.5">
      <c r="A3" s="43">
        <v>2015</v>
      </c>
      <c r="B3" s="43" t="s">
        <v>38</v>
      </c>
      <c r="C3" s="43" t="s">
        <v>39</v>
      </c>
      <c r="D3" s="43" t="s">
        <v>40</v>
      </c>
      <c r="E3" s="68" t="s">
        <v>10</v>
      </c>
      <c r="F3" s="23" t="s">
        <v>11</v>
      </c>
      <c r="G3" s="23" t="s">
        <v>12</v>
      </c>
      <c r="H3" s="23" t="s">
        <v>13</v>
      </c>
      <c r="I3" s="59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141</v>
      </c>
      <c r="O3" s="63" t="s">
        <v>6</v>
      </c>
      <c r="R3" s="98"/>
      <c r="S3" s="119"/>
    </row>
    <row r="4" spans="1:15" ht="13.5">
      <c r="A4" s="21"/>
      <c r="B4" s="4" t="s">
        <v>0</v>
      </c>
      <c r="C4" s="4" t="s">
        <v>0</v>
      </c>
      <c r="D4" s="4" t="s">
        <v>0</v>
      </c>
      <c r="E4" s="69" t="s">
        <v>0</v>
      </c>
      <c r="F4" s="4" t="s">
        <v>0</v>
      </c>
      <c r="G4" s="4" t="s">
        <v>0</v>
      </c>
      <c r="H4" s="4" t="s">
        <v>0</v>
      </c>
      <c r="I4" s="60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64" t="s">
        <v>5</v>
      </c>
    </row>
    <row r="5" spans="1:17" ht="12" customHeight="1">
      <c r="A5" s="5" t="s">
        <v>93</v>
      </c>
      <c r="B5" s="34"/>
      <c r="C5" s="34"/>
      <c r="D5" s="34"/>
      <c r="E5" s="38"/>
      <c r="F5" s="38"/>
      <c r="G5" s="38"/>
      <c r="H5" s="50"/>
      <c r="I5" s="38"/>
      <c r="J5" s="38"/>
      <c r="K5" s="38"/>
      <c r="L5" s="38">
        <v>67.5</v>
      </c>
      <c r="M5" s="38">
        <v>2887.04</v>
      </c>
      <c r="N5" s="80">
        <f>SUM(B5:M5)</f>
        <v>2954.54</v>
      </c>
      <c r="O5" s="101">
        <f aca="true" t="shared" si="0" ref="O5:O84">N5*100/8512233.39815</f>
        <v>0.034709339626920035</v>
      </c>
      <c r="Q5" s="116"/>
    </row>
    <row r="6" spans="1:17" ht="12" customHeight="1">
      <c r="A6" s="156" t="s">
        <v>59</v>
      </c>
      <c r="B6" s="34">
        <v>2093</v>
      </c>
      <c r="C6" s="34"/>
      <c r="D6" s="34"/>
      <c r="E6" s="38"/>
      <c r="F6" s="38"/>
      <c r="G6" s="38"/>
      <c r="H6" s="50"/>
      <c r="I6" s="38"/>
      <c r="J6" s="38"/>
      <c r="K6" s="38"/>
      <c r="L6" s="38"/>
      <c r="M6" s="38"/>
      <c r="N6" s="56">
        <f aca="true" t="shared" si="1" ref="N6:N107">SUM(B6:M6)</f>
        <v>2093</v>
      </c>
      <c r="O6" s="101">
        <f t="shared" si="0"/>
        <v>0.02458814158520231</v>
      </c>
      <c r="Q6" s="116"/>
    </row>
    <row r="7" spans="1:15" ht="12" customHeight="1">
      <c r="A7" s="156" t="s">
        <v>21</v>
      </c>
      <c r="B7" s="34">
        <v>330052</v>
      </c>
      <c r="C7" s="34">
        <v>29236.88</v>
      </c>
      <c r="D7" s="34">
        <v>16594.901</v>
      </c>
      <c r="E7" s="38">
        <v>6118.75</v>
      </c>
      <c r="F7" s="38">
        <v>18227.81</v>
      </c>
      <c r="G7" s="38">
        <v>71150.263</v>
      </c>
      <c r="H7" s="50">
        <v>54374.25</v>
      </c>
      <c r="I7" s="38">
        <v>100168.25</v>
      </c>
      <c r="J7" s="38">
        <v>170247</v>
      </c>
      <c r="K7" s="38">
        <v>188399</v>
      </c>
      <c r="L7" s="38">
        <v>133890</v>
      </c>
      <c r="M7" s="38">
        <v>131657</v>
      </c>
      <c r="N7" s="56">
        <f t="shared" si="1"/>
        <v>1250116.104</v>
      </c>
      <c r="O7" s="101">
        <f t="shared" si="0"/>
        <v>14.686111688052316</v>
      </c>
    </row>
    <row r="8" spans="1:19" s="82" customFormat="1" ht="12" customHeight="1">
      <c r="A8" s="157" t="s">
        <v>20</v>
      </c>
      <c r="B8" s="72">
        <v>4670.3</v>
      </c>
      <c r="C8" s="72">
        <v>5151.51</v>
      </c>
      <c r="D8" s="72">
        <v>5001.135</v>
      </c>
      <c r="E8" s="38">
        <v>6307.669</v>
      </c>
      <c r="F8" s="38">
        <v>18680.305</v>
      </c>
      <c r="G8" s="38">
        <v>8117.677</v>
      </c>
      <c r="H8" s="50">
        <v>17223.295</v>
      </c>
      <c r="I8" s="38">
        <v>16397.483</v>
      </c>
      <c r="J8" s="38">
        <v>6999.414</v>
      </c>
      <c r="K8" s="38">
        <v>30961.21</v>
      </c>
      <c r="L8" s="38">
        <v>16789.852</v>
      </c>
      <c r="M8" s="38">
        <v>19888.361</v>
      </c>
      <c r="N8" s="80">
        <f t="shared" si="1"/>
        <v>156188.21100000004</v>
      </c>
      <c r="O8" s="101">
        <f t="shared" si="0"/>
        <v>1.8348675805100112</v>
      </c>
      <c r="R8" s="97"/>
      <c r="S8" s="74"/>
    </row>
    <row r="9" spans="1:19" s="82" customFormat="1" ht="12" customHeight="1">
      <c r="A9" s="157" t="s">
        <v>79</v>
      </c>
      <c r="B9" s="72"/>
      <c r="C9" s="72"/>
      <c r="D9" s="72"/>
      <c r="E9" s="38"/>
      <c r="F9" s="38"/>
      <c r="H9" s="50"/>
      <c r="I9" s="38"/>
      <c r="J9" s="38"/>
      <c r="K9" s="38"/>
      <c r="L9" s="38"/>
      <c r="M9" s="38"/>
      <c r="N9" s="80">
        <f t="shared" si="1"/>
        <v>0</v>
      </c>
      <c r="O9" s="101">
        <f t="shared" si="0"/>
        <v>0</v>
      </c>
      <c r="R9" s="99"/>
      <c r="S9" s="74"/>
    </row>
    <row r="10" spans="1:19" s="82" customFormat="1" ht="12" customHeight="1">
      <c r="A10" s="157" t="s">
        <v>36</v>
      </c>
      <c r="B10" s="72">
        <v>3050</v>
      </c>
      <c r="C10" s="72"/>
      <c r="D10" s="72"/>
      <c r="E10" s="38"/>
      <c r="F10" s="38"/>
      <c r="G10" s="38"/>
      <c r="H10" s="50"/>
      <c r="I10" s="38"/>
      <c r="J10" s="38"/>
      <c r="K10" s="38"/>
      <c r="L10" s="38"/>
      <c r="M10" s="38"/>
      <c r="N10" s="80">
        <f t="shared" si="1"/>
        <v>3050</v>
      </c>
      <c r="O10" s="101">
        <f t="shared" si="0"/>
        <v>0.03583078444093026</v>
      </c>
      <c r="R10" s="99"/>
      <c r="S10" s="74"/>
    </row>
    <row r="11" spans="1:19" s="82" customFormat="1" ht="12" customHeight="1">
      <c r="A11" s="157" t="s">
        <v>46</v>
      </c>
      <c r="B11" s="72"/>
      <c r="C11" s="72"/>
      <c r="D11" s="72"/>
      <c r="E11" s="70"/>
      <c r="F11" s="38"/>
      <c r="G11" s="38"/>
      <c r="H11" s="50"/>
      <c r="I11" s="38"/>
      <c r="J11" s="38"/>
      <c r="K11" s="38"/>
      <c r="L11" s="38"/>
      <c r="M11" s="38"/>
      <c r="N11" s="80">
        <f t="shared" si="1"/>
        <v>0</v>
      </c>
      <c r="O11" s="101">
        <f t="shared" si="0"/>
        <v>0</v>
      </c>
      <c r="R11" s="100"/>
      <c r="S11" s="74"/>
    </row>
    <row r="12" spans="1:20" s="82" customFormat="1" ht="12" customHeight="1">
      <c r="A12" s="157" t="s">
        <v>47</v>
      </c>
      <c r="B12" s="72"/>
      <c r="C12" s="72"/>
      <c r="D12" s="72"/>
      <c r="E12" s="70"/>
      <c r="F12" s="38"/>
      <c r="G12" s="38"/>
      <c r="H12" s="50"/>
      <c r="I12" s="38">
        <v>14512.555</v>
      </c>
      <c r="J12" s="38">
        <v>410821.172</v>
      </c>
      <c r="K12" s="38">
        <v>175502.802</v>
      </c>
      <c r="L12" s="38">
        <v>125746.306</v>
      </c>
      <c r="M12" s="38">
        <v>213893.892</v>
      </c>
      <c r="N12" s="80">
        <f t="shared" si="1"/>
        <v>940476.727</v>
      </c>
      <c r="O12" s="101">
        <f t="shared" si="0"/>
        <v>11.048530779294628</v>
      </c>
      <c r="P12" s="74"/>
      <c r="R12" s="100"/>
      <c r="S12" s="74"/>
      <c r="T12" s="74"/>
    </row>
    <row r="13" spans="1:20" s="82" customFormat="1" ht="12" customHeight="1">
      <c r="A13" s="157" t="s">
        <v>124</v>
      </c>
      <c r="B13" s="72"/>
      <c r="C13" s="72"/>
      <c r="D13" s="72"/>
      <c r="E13" s="70"/>
      <c r="F13" s="38"/>
      <c r="G13" s="38"/>
      <c r="H13" s="50"/>
      <c r="I13" s="38"/>
      <c r="J13" s="38"/>
      <c r="K13" s="38"/>
      <c r="L13" s="38"/>
      <c r="M13" s="38"/>
      <c r="N13" s="80">
        <f t="shared" si="1"/>
        <v>0</v>
      </c>
      <c r="O13" s="101">
        <f t="shared" si="0"/>
        <v>0</v>
      </c>
      <c r="P13" s="74"/>
      <c r="R13" s="100"/>
      <c r="S13" s="74"/>
      <c r="T13" s="74"/>
    </row>
    <row r="14" spans="1:20" s="82" customFormat="1" ht="12" customHeight="1">
      <c r="A14" s="157" t="s">
        <v>128</v>
      </c>
      <c r="B14" s="72"/>
      <c r="C14" s="72"/>
      <c r="D14" s="72"/>
      <c r="E14" s="70"/>
      <c r="F14" s="38"/>
      <c r="G14" s="38"/>
      <c r="H14" s="50"/>
      <c r="I14" s="38"/>
      <c r="J14" s="38"/>
      <c r="K14" s="38"/>
      <c r="L14" s="38"/>
      <c r="M14" s="38"/>
      <c r="N14" s="80">
        <f t="shared" si="1"/>
        <v>0</v>
      </c>
      <c r="O14" s="101">
        <f t="shared" si="0"/>
        <v>0</v>
      </c>
      <c r="P14" s="74"/>
      <c r="R14" s="100"/>
      <c r="S14" s="74"/>
      <c r="T14" s="74"/>
    </row>
    <row r="15" spans="1:20" s="82" customFormat="1" ht="12" customHeight="1">
      <c r="A15" s="157" t="s">
        <v>99</v>
      </c>
      <c r="B15" s="72"/>
      <c r="C15" s="72"/>
      <c r="D15" s="72"/>
      <c r="E15" s="70"/>
      <c r="F15" s="38"/>
      <c r="G15" s="38"/>
      <c r="H15" s="50"/>
      <c r="I15" s="38"/>
      <c r="J15" s="38"/>
      <c r="K15" s="38"/>
      <c r="L15" s="38"/>
      <c r="M15" s="38"/>
      <c r="N15" s="80">
        <f t="shared" si="1"/>
        <v>0</v>
      </c>
      <c r="O15" s="101">
        <f t="shared" si="0"/>
        <v>0</v>
      </c>
      <c r="P15" s="74"/>
      <c r="R15" s="99"/>
      <c r="S15" s="74"/>
      <c r="T15" s="74"/>
    </row>
    <row r="16" spans="1:20" s="82" customFormat="1" ht="12" customHeight="1">
      <c r="A16" s="157" t="s">
        <v>110</v>
      </c>
      <c r="B16" s="72"/>
      <c r="C16" s="72"/>
      <c r="D16" s="72"/>
      <c r="E16" s="70"/>
      <c r="F16" s="38"/>
      <c r="G16" s="38"/>
      <c r="H16" s="50"/>
      <c r="I16" s="38"/>
      <c r="J16" s="38"/>
      <c r="K16" s="38"/>
      <c r="L16" s="38"/>
      <c r="M16" s="38"/>
      <c r="N16" s="80">
        <f>SUM(B16:M16)</f>
        <v>0</v>
      </c>
      <c r="O16" s="101">
        <f>N16*100/8512233.39815</f>
        <v>0</v>
      </c>
      <c r="P16" s="74"/>
      <c r="R16" s="99"/>
      <c r="S16" s="74"/>
      <c r="T16" s="74"/>
    </row>
    <row r="17" spans="1:20" s="82" customFormat="1" ht="12" customHeight="1">
      <c r="A17" s="157" t="s">
        <v>131</v>
      </c>
      <c r="B17" s="72"/>
      <c r="C17" s="72"/>
      <c r="D17" s="72"/>
      <c r="E17" s="70"/>
      <c r="F17" s="38"/>
      <c r="G17" s="38"/>
      <c r="H17" s="50"/>
      <c r="I17" s="38"/>
      <c r="J17" s="38"/>
      <c r="K17" s="38"/>
      <c r="L17" s="38"/>
      <c r="M17" s="38"/>
      <c r="N17" s="80">
        <f>SUM(B17:M17)</f>
        <v>0</v>
      </c>
      <c r="O17" s="101">
        <f>N17*100/8512233.39815</f>
        <v>0</v>
      </c>
      <c r="P17" s="74"/>
      <c r="R17" s="99"/>
      <c r="S17" s="74"/>
      <c r="T17" s="74"/>
    </row>
    <row r="18" spans="1:20" s="82" customFormat="1" ht="12" customHeight="1">
      <c r="A18" s="157" t="s">
        <v>53</v>
      </c>
      <c r="B18" s="72"/>
      <c r="C18" s="72"/>
      <c r="D18" s="72"/>
      <c r="E18" s="38"/>
      <c r="F18" s="38"/>
      <c r="G18" s="38"/>
      <c r="H18" s="38"/>
      <c r="I18" s="70"/>
      <c r="J18" s="38">
        <v>4209.56</v>
      </c>
      <c r="K18" s="38"/>
      <c r="L18" s="38"/>
      <c r="M18" s="38"/>
      <c r="N18" s="80">
        <f t="shared" si="1"/>
        <v>4209.56</v>
      </c>
      <c r="O18" s="101">
        <f t="shared" si="0"/>
        <v>0.04945306129546309</v>
      </c>
      <c r="P18" s="74"/>
      <c r="R18" s="100"/>
      <c r="S18" s="74"/>
      <c r="T18" s="74"/>
    </row>
    <row r="19" spans="1:20" s="82" customFormat="1" ht="12" customHeight="1">
      <c r="A19" s="157" t="s">
        <v>71</v>
      </c>
      <c r="B19" s="72"/>
      <c r="C19" s="72"/>
      <c r="D19" s="72"/>
      <c r="E19" s="38"/>
      <c r="F19" s="38"/>
      <c r="G19" s="38"/>
      <c r="H19" s="38"/>
      <c r="I19" s="70"/>
      <c r="J19" s="38"/>
      <c r="K19" s="38"/>
      <c r="L19" s="38"/>
      <c r="M19" s="38"/>
      <c r="N19" s="80">
        <f t="shared" si="1"/>
        <v>0</v>
      </c>
      <c r="O19" s="101">
        <f t="shared" si="0"/>
        <v>0</v>
      </c>
      <c r="R19" s="100"/>
      <c r="S19" s="74"/>
      <c r="T19" s="74"/>
    </row>
    <row r="20" spans="1:20" s="82" customFormat="1" ht="12" customHeight="1">
      <c r="A20" s="157" t="s">
        <v>132</v>
      </c>
      <c r="B20" s="72"/>
      <c r="C20" s="72"/>
      <c r="D20" s="72"/>
      <c r="E20" s="38"/>
      <c r="F20" s="38"/>
      <c r="G20" s="38"/>
      <c r="H20" s="38">
        <v>25579.414</v>
      </c>
      <c r="I20" s="70"/>
      <c r="J20" s="38"/>
      <c r="K20" s="38">
        <v>27483.478</v>
      </c>
      <c r="L20" s="38"/>
      <c r="M20" s="38"/>
      <c r="N20" s="80">
        <f t="shared" si="1"/>
        <v>53062.892</v>
      </c>
      <c r="O20" s="101">
        <f t="shared" si="0"/>
        <v>0.623372145922742</v>
      </c>
      <c r="R20" s="100"/>
      <c r="S20" s="74"/>
      <c r="T20" s="74"/>
    </row>
    <row r="21" spans="1:20" s="82" customFormat="1" ht="12" customHeight="1">
      <c r="A21" s="157" t="s">
        <v>136</v>
      </c>
      <c r="B21" s="72"/>
      <c r="C21" s="72"/>
      <c r="D21" s="72"/>
      <c r="E21" s="38"/>
      <c r="F21" s="38"/>
      <c r="G21" s="38">
        <v>10999.756</v>
      </c>
      <c r="H21" s="38"/>
      <c r="I21" s="70"/>
      <c r="J21" s="38">
        <v>20111.378</v>
      </c>
      <c r="K21" s="38"/>
      <c r="L21" s="38"/>
      <c r="M21" s="38"/>
      <c r="N21" s="80">
        <f t="shared" si="1"/>
        <v>31111.134</v>
      </c>
      <c r="O21" s="101">
        <f t="shared" si="0"/>
        <v>0.3654873233006218</v>
      </c>
      <c r="R21" s="100"/>
      <c r="S21" s="74"/>
      <c r="T21" s="74"/>
    </row>
    <row r="22" spans="1:20" s="82" customFormat="1" ht="12" customHeight="1">
      <c r="A22" s="157" t="s">
        <v>129</v>
      </c>
      <c r="B22" s="72">
        <v>23300</v>
      </c>
      <c r="C22" s="72"/>
      <c r="D22" s="72"/>
      <c r="E22" s="38"/>
      <c r="F22" s="38"/>
      <c r="G22" s="38">
        <v>15500</v>
      </c>
      <c r="H22" s="38"/>
      <c r="I22" s="70"/>
      <c r="J22" s="38">
        <v>10200</v>
      </c>
      <c r="K22" s="38">
        <v>10000</v>
      </c>
      <c r="L22" s="38">
        <v>20000</v>
      </c>
      <c r="M22" s="38"/>
      <c r="N22" s="80">
        <f t="shared" si="1"/>
        <v>79000</v>
      </c>
      <c r="O22" s="101">
        <f t="shared" si="0"/>
        <v>0.9280760560109806</v>
      </c>
      <c r="R22" s="100"/>
      <c r="S22" s="74"/>
      <c r="T22" s="74"/>
    </row>
    <row r="23" spans="1:20" s="82" customFormat="1" ht="12" customHeight="1">
      <c r="A23" s="157" t="s">
        <v>60</v>
      </c>
      <c r="B23" s="72"/>
      <c r="C23" s="72"/>
      <c r="D23" s="72"/>
      <c r="E23" s="38"/>
      <c r="F23" s="38"/>
      <c r="G23" s="38"/>
      <c r="H23" s="38"/>
      <c r="I23" s="70"/>
      <c r="J23" s="38"/>
      <c r="K23" s="38"/>
      <c r="L23" s="38"/>
      <c r="M23" s="38">
        <v>1749.33</v>
      </c>
      <c r="N23" s="80">
        <f>SUM(B23:M23)</f>
        <v>1749.33</v>
      </c>
      <c r="O23" s="101">
        <f t="shared" si="0"/>
        <v>0.020550775785590995</v>
      </c>
      <c r="P23" s="74"/>
      <c r="R23" s="100"/>
      <c r="S23" s="74"/>
      <c r="T23" s="74"/>
    </row>
    <row r="24" spans="1:20" s="82" customFormat="1" ht="12" customHeight="1">
      <c r="A24" s="157" t="s">
        <v>23</v>
      </c>
      <c r="B24" s="72">
        <v>24444.92</v>
      </c>
      <c r="C24" s="72"/>
      <c r="D24" s="72">
        <v>3298.24</v>
      </c>
      <c r="E24" s="38"/>
      <c r="F24" s="70">
        <v>6165.53</v>
      </c>
      <c r="G24" s="70">
        <v>6585.78</v>
      </c>
      <c r="H24" s="50">
        <v>6359.723</v>
      </c>
      <c r="I24" s="38">
        <v>30363.127</v>
      </c>
      <c r="J24" s="70">
        <v>38861.971</v>
      </c>
      <c r="K24" s="70">
        <v>47286.974</v>
      </c>
      <c r="L24" s="70">
        <v>20946.963</v>
      </c>
      <c r="M24" s="70">
        <v>11937.546</v>
      </c>
      <c r="N24" s="80">
        <f t="shared" si="1"/>
        <v>196250.774</v>
      </c>
      <c r="O24" s="101">
        <f t="shared" si="0"/>
        <v>2.3055144851015483</v>
      </c>
      <c r="P24" s="74"/>
      <c r="R24" s="100"/>
      <c r="S24" s="74"/>
      <c r="T24" s="74"/>
    </row>
    <row r="25" spans="1:20" s="82" customFormat="1" ht="12" customHeight="1">
      <c r="A25" s="157" t="s">
        <v>24</v>
      </c>
      <c r="B25" s="72">
        <v>22191</v>
      </c>
      <c r="C25" s="72">
        <v>19373.321</v>
      </c>
      <c r="D25" s="72">
        <v>21042.598</v>
      </c>
      <c r="E25" s="38">
        <v>19662.865</v>
      </c>
      <c r="F25" s="70">
        <v>17422</v>
      </c>
      <c r="G25" s="70">
        <v>47590</v>
      </c>
      <c r="H25" s="50">
        <v>37778</v>
      </c>
      <c r="I25" s="70">
        <v>45778</v>
      </c>
      <c r="J25" s="70">
        <v>90023</v>
      </c>
      <c r="K25" s="70">
        <v>69325.625</v>
      </c>
      <c r="L25" s="70">
        <v>51377.849</v>
      </c>
      <c r="M25" s="70">
        <v>61446.632</v>
      </c>
      <c r="N25" s="80">
        <f t="shared" si="1"/>
        <v>503010.88999999996</v>
      </c>
      <c r="O25" s="101">
        <f t="shared" si="0"/>
        <v>5.909270416731306</v>
      </c>
      <c r="P25" s="74"/>
      <c r="R25" s="115"/>
      <c r="S25" s="115"/>
      <c r="T25" s="74"/>
    </row>
    <row r="26" spans="1:20" s="82" customFormat="1" ht="12" customHeight="1">
      <c r="A26" s="157" t="s">
        <v>115</v>
      </c>
      <c r="B26" s="72"/>
      <c r="C26" s="72"/>
      <c r="D26" s="72"/>
      <c r="E26" s="38"/>
      <c r="F26" s="70"/>
      <c r="G26" s="70"/>
      <c r="H26" s="50"/>
      <c r="I26" s="70"/>
      <c r="J26" s="70"/>
      <c r="L26" s="70"/>
      <c r="M26" s="70"/>
      <c r="N26" s="80">
        <f>SUM(B26:M26)</f>
        <v>0</v>
      </c>
      <c r="O26" s="101">
        <f t="shared" si="0"/>
        <v>0</v>
      </c>
      <c r="P26" s="74"/>
      <c r="R26" s="115"/>
      <c r="S26" s="115"/>
      <c r="T26" s="74"/>
    </row>
    <row r="27" spans="1:20" s="82" customFormat="1" ht="12" customHeight="1">
      <c r="A27" s="157" t="s">
        <v>100</v>
      </c>
      <c r="B27" s="72"/>
      <c r="C27" s="72"/>
      <c r="D27" s="72"/>
      <c r="E27" s="38"/>
      <c r="F27" s="70"/>
      <c r="G27" s="70"/>
      <c r="H27" s="50">
        <v>40000</v>
      </c>
      <c r="I27" s="70">
        <v>30000</v>
      </c>
      <c r="J27" s="70"/>
      <c r="K27" s="70"/>
      <c r="L27" s="70">
        <v>48500</v>
      </c>
      <c r="M27" s="70">
        <v>48851.21</v>
      </c>
      <c r="N27" s="80">
        <f t="shared" si="1"/>
        <v>167351.21</v>
      </c>
      <c r="O27" s="101">
        <f t="shared" si="0"/>
        <v>1.9660082398160175</v>
      </c>
      <c r="P27" s="74"/>
      <c r="R27" s="113"/>
      <c r="S27" s="114"/>
      <c r="T27" s="74"/>
    </row>
    <row r="28" spans="1:20" s="82" customFormat="1" ht="12" customHeight="1">
      <c r="A28" s="157" t="s">
        <v>25</v>
      </c>
      <c r="B28" s="72">
        <v>448071</v>
      </c>
      <c r="C28" s="72">
        <v>252244.14</v>
      </c>
      <c r="D28" s="72">
        <v>27922.95</v>
      </c>
      <c r="E28" s="38">
        <v>11160.341</v>
      </c>
      <c r="F28" s="70">
        <v>62869.374</v>
      </c>
      <c r="G28" s="70">
        <v>277042.644</v>
      </c>
      <c r="H28" s="50">
        <v>171087.311</v>
      </c>
      <c r="I28" s="70">
        <v>632836.754</v>
      </c>
      <c r="J28" s="70">
        <v>730611.187</v>
      </c>
      <c r="K28" s="70">
        <v>589244.785</v>
      </c>
      <c r="L28" s="70">
        <v>366852.724</v>
      </c>
      <c r="M28" s="70">
        <v>885465.025</v>
      </c>
      <c r="N28" s="80">
        <f t="shared" si="1"/>
        <v>4455408.235</v>
      </c>
      <c r="O28" s="101">
        <f t="shared" si="0"/>
        <v>52.341236742501835</v>
      </c>
      <c r="P28" s="81"/>
      <c r="R28" s="113"/>
      <c r="S28" s="114"/>
      <c r="T28" s="75"/>
    </row>
    <row r="29" spans="1:20" s="82" customFormat="1" ht="12" customHeight="1">
      <c r="A29" s="157" t="s">
        <v>125</v>
      </c>
      <c r="B29" s="72"/>
      <c r="C29" s="72"/>
      <c r="D29" s="72"/>
      <c r="E29" s="38"/>
      <c r="F29" s="70"/>
      <c r="G29" s="70"/>
      <c r="H29" s="50"/>
      <c r="I29" s="70"/>
      <c r="J29" s="70"/>
      <c r="K29" s="70"/>
      <c r="L29" s="70"/>
      <c r="M29" s="70"/>
      <c r="N29" s="80">
        <f t="shared" si="1"/>
        <v>0</v>
      </c>
      <c r="O29" s="101">
        <f t="shared" si="0"/>
        <v>0</v>
      </c>
      <c r="P29" s="81"/>
      <c r="R29" s="113"/>
      <c r="S29" s="114"/>
      <c r="T29" s="75"/>
    </row>
    <row r="30" spans="1:20" s="82" customFormat="1" ht="12" customHeight="1">
      <c r="A30" s="157" t="s">
        <v>117</v>
      </c>
      <c r="B30" s="72"/>
      <c r="C30" s="72"/>
      <c r="D30" s="72"/>
      <c r="E30" s="38"/>
      <c r="F30" s="70"/>
      <c r="G30" s="70"/>
      <c r="H30" s="50"/>
      <c r="I30" s="70"/>
      <c r="J30" s="70"/>
      <c r="K30" s="70"/>
      <c r="L30" s="70"/>
      <c r="M30" s="70">
        <v>5000</v>
      </c>
      <c r="N30" s="80">
        <f>SUM(B30:M30)</f>
        <v>5000</v>
      </c>
      <c r="O30" s="101">
        <f t="shared" si="0"/>
        <v>0.058738990886770925</v>
      </c>
      <c r="P30" s="81"/>
      <c r="R30" s="113"/>
      <c r="S30" s="114"/>
      <c r="T30" s="75"/>
    </row>
    <row r="31" spans="1:20" s="82" customFormat="1" ht="12" customHeight="1">
      <c r="A31" s="157" t="s">
        <v>26</v>
      </c>
      <c r="B31" s="72"/>
      <c r="C31" s="72"/>
      <c r="D31" s="72">
        <v>3299.75</v>
      </c>
      <c r="E31" s="38">
        <v>60164.345</v>
      </c>
      <c r="F31" s="70">
        <v>63896.916</v>
      </c>
      <c r="G31" s="70">
        <v>13524.793</v>
      </c>
      <c r="H31" s="50">
        <v>72306.434</v>
      </c>
      <c r="I31" s="70">
        <v>109971.272</v>
      </c>
      <c r="J31" s="70">
        <v>22543.366</v>
      </c>
      <c r="K31" s="70">
        <v>69400</v>
      </c>
      <c r="L31" s="70">
        <v>10005.991</v>
      </c>
      <c r="M31" s="70">
        <v>3233.512</v>
      </c>
      <c r="N31" s="80">
        <f t="shared" si="1"/>
        <v>428346.37899999996</v>
      </c>
      <c r="O31" s="101">
        <f t="shared" si="0"/>
        <v>5.032126810492465</v>
      </c>
      <c r="P31" s="102"/>
      <c r="R31" s="113"/>
      <c r="S31" s="114"/>
      <c r="T31" s="83"/>
    </row>
    <row r="32" spans="1:20" s="82" customFormat="1" ht="12" customHeight="1">
      <c r="A32" s="157" t="s">
        <v>94</v>
      </c>
      <c r="B32" s="72"/>
      <c r="C32" s="72"/>
      <c r="D32" s="72"/>
      <c r="E32" s="38"/>
      <c r="F32" s="70"/>
      <c r="G32" s="70"/>
      <c r="H32" s="50"/>
      <c r="I32" s="70"/>
      <c r="J32" s="70"/>
      <c r="K32" s="70"/>
      <c r="L32" s="70"/>
      <c r="M32" s="70"/>
      <c r="N32" s="80">
        <f t="shared" si="1"/>
        <v>0</v>
      </c>
      <c r="O32" s="101">
        <f t="shared" si="0"/>
        <v>0</v>
      </c>
      <c r="P32" s="102"/>
      <c r="R32" s="113"/>
      <c r="S32" s="114"/>
      <c r="T32" s="76"/>
    </row>
    <row r="33" spans="1:20" s="82" customFormat="1" ht="12" customHeight="1">
      <c r="A33" s="157" t="s">
        <v>70</v>
      </c>
      <c r="B33" s="72"/>
      <c r="C33" s="72"/>
      <c r="D33" s="72"/>
      <c r="E33" s="38"/>
      <c r="F33" s="70"/>
      <c r="G33" s="70"/>
      <c r="H33" s="50"/>
      <c r="I33" s="70"/>
      <c r="J33" s="70">
        <v>43700</v>
      </c>
      <c r="K33" s="153">
        <v>86000</v>
      </c>
      <c r="L33" s="70">
        <v>83400</v>
      </c>
      <c r="M33" s="70">
        <v>20000</v>
      </c>
      <c r="N33" s="80">
        <f t="shared" si="1"/>
        <v>233100</v>
      </c>
      <c r="O33" s="101">
        <f t="shared" si="0"/>
        <v>2.7384117551412603</v>
      </c>
      <c r="P33" s="102"/>
      <c r="R33" s="113"/>
      <c r="S33" s="114"/>
      <c r="T33" s="83"/>
    </row>
    <row r="34" spans="1:20" s="82" customFormat="1" ht="12" customHeight="1">
      <c r="A34" s="157" t="s">
        <v>62</v>
      </c>
      <c r="B34" s="72"/>
      <c r="C34" s="72"/>
      <c r="D34" s="72">
        <v>33000</v>
      </c>
      <c r="E34" s="38"/>
      <c r="F34" s="70">
        <v>51000</v>
      </c>
      <c r="G34" s="70"/>
      <c r="H34" s="50">
        <v>49450</v>
      </c>
      <c r="I34" s="70"/>
      <c r="J34" s="70"/>
      <c r="K34" s="70">
        <v>154552.4</v>
      </c>
      <c r="L34" s="70"/>
      <c r="M34" s="70"/>
      <c r="N34" s="80">
        <f t="shared" si="1"/>
        <v>288002.4</v>
      </c>
      <c r="O34" s="101">
        <f t="shared" si="0"/>
        <v>3.3833940697936313</v>
      </c>
      <c r="P34" s="48"/>
      <c r="R34" s="113"/>
      <c r="S34" s="114"/>
      <c r="T34" s="83"/>
    </row>
    <row r="35" spans="1:20" s="82" customFormat="1" ht="12" customHeight="1">
      <c r="A35" s="157" t="s">
        <v>50</v>
      </c>
      <c r="B35" s="72"/>
      <c r="C35" s="72"/>
      <c r="D35" s="72"/>
      <c r="E35" s="38"/>
      <c r="F35" s="38"/>
      <c r="G35" s="38"/>
      <c r="H35" s="38"/>
      <c r="I35" s="70"/>
      <c r="J35" s="38"/>
      <c r="K35" s="70"/>
      <c r="L35" s="38"/>
      <c r="M35" s="38"/>
      <c r="N35" s="80">
        <f t="shared" si="1"/>
        <v>0</v>
      </c>
      <c r="O35" s="101">
        <f t="shared" si="0"/>
        <v>0</v>
      </c>
      <c r="P35" s="48"/>
      <c r="R35" s="113"/>
      <c r="S35" s="114"/>
      <c r="T35" s="83"/>
    </row>
    <row r="36" spans="1:20" s="125" customFormat="1" ht="12" customHeight="1">
      <c r="A36" s="157" t="s">
        <v>48</v>
      </c>
      <c r="B36" s="72">
        <v>170722.472</v>
      </c>
      <c r="C36" s="72">
        <v>58207.75</v>
      </c>
      <c r="D36" s="72">
        <v>78279.747</v>
      </c>
      <c r="E36" s="38">
        <v>68635.092</v>
      </c>
      <c r="F36" s="38">
        <v>66105.659</v>
      </c>
      <c r="G36" s="38">
        <v>137118.405</v>
      </c>
      <c r="H36" s="38">
        <v>192559</v>
      </c>
      <c r="I36" s="123">
        <v>184479</v>
      </c>
      <c r="J36" s="38">
        <v>277593</v>
      </c>
      <c r="K36" s="38">
        <v>121992</v>
      </c>
      <c r="L36" s="38">
        <v>109688.597</v>
      </c>
      <c r="M36" s="38">
        <v>94109.682</v>
      </c>
      <c r="N36" s="80">
        <f t="shared" si="1"/>
        <v>1559490.404</v>
      </c>
      <c r="O36" s="101">
        <f t="shared" si="0"/>
        <v>18.32057852571254</v>
      </c>
      <c r="P36" s="124"/>
      <c r="R36" s="126"/>
      <c r="S36" s="127"/>
      <c r="T36" s="128"/>
    </row>
    <row r="37" spans="1:20" s="125" customFormat="1" ht="12" customHeight="1">
      <c r="A37" s="157" t="s">
        <v>118</v>
      </c>
      <c r="B37" s="72"/>
      <c r="C37" s="72"/>
      <c r="D37" s="72"/>
      <c r="E37" s="38"/>
      <c r="F37" s="38"/>
      <c r="G37" s="38"/>
      <c r="H37" s="38"/>
      <c r="I37" s="123"/>
      <c r="J37" s="38"/>
      <c r="K37" s="131"/>
      <c r="L37" s="38"/>
      <c r="M37" s="38"/>
      <c r="N37" s="80">
        <f>SUM(B37:M37)</f>
        <v>0</v>
      </c>
      <c r="O37" s="101">
        <f t="shared" si="0"/>
        <v>0</v>
      </c>
      <c r="P37" s="124"/>
      <c r="R37" s="126"/>
      <c r="S37" s="127"/>
      <c r="T37" s="128"/>
    </row>
    <row r="38" spans="1:20" s="82" customFormat="1" ht="12" customHeight="1">
      <c r="A38" s="157" t="s">
        <v>88</v>
      </c>
      <c r="B38" s="72">
        <v>16511.979</v>
      </c>
      <c r="C38" s="72"/>
      <c r="D38" s="72">
        <v>16702.292</v>
      </c>
      <c r="E38" s="38">
        <v>1464</v>
      </c>
      <c r="F38" s="38"/>
      <c r="G38" s="38">
        <v>3029.61</v>
      </c>
      <c r="H38" s="38"/>
      <c r="I38" s="70">
        <v>13554.484</v>
      </c>
      <c r="J38" s="38">
        <v>20014.034</v>
      </c>
      <c r="K38" s="38">
        <v>16082.937</v>
      </c>
      <c r="L38" s="38">
        <v>6167.4</v>
      </c>
      <c r="M38" s="38">
        <v>11728.991</v>
      </c>
      <c r="N38" s="80">
        <f t="shared" si="1"/>
        <v>105255.727</v>
      </c>
      <c r="O38" s="101">
        <f t="shared" si="0"/>
        <v>1.2365230378066896</v>
      </c>
      <c r="P38" s="48"/>
      <c r="R38" s="113"/>
      <c r="S38" s="114"/>
      <c r="T38" s="83"/>
    </row>
    <row r="39" spans="1:20" s="82" customFormat="1" ht="12" customHeight="1">
      <c r="A39" s="157" t="s">
        <v>27</v>
      </c>
      <c r="B39" s="72">
        <v>3072.23</v>
      </c>
      <c r="C39" s="72">
        <v>4399.703</v>
      </c>
      <c r="D39" s="72">
        <v>6107.548</v>
      </c>
      <c r="E39" s="38">
        <v>9529.97</v>
      </c>
      <c r="F39" s="70">
        <v>6502.288</v>
      </c>
      <c r="G39" s="70">
        <v>6274</v>
      </c>
      <c r="H39" s="50">
        <v>24700.867</v>
      </c>
      <c r="I39" s="70">
        <v>6412.28</v>
      </c>
      <c r="J39" s="70">
        <v>8349.165</v>
      </c>
      <c r="K39" s="70">
        <v>6786.406</v>
      </c>
      <c r="L39" s="70">
        <v>15730.704</v>
      </c>
      <c r="M39" s="70">
        <v>14189</v>
      </c>
      <c r="N39" s="80">
        <f t="shared" si="1"/>
        <v>112054.16100000001</v>
      </c>
      <c r="O39" s="101">
        <f t="shared" si="0"/>
        <v>1.3163896683607526</v>
      </c>
      <c r="P39" s="48"/>
      <c r="R39" s="113"/>
      <c r="S39" s="114"/>
      <c r="T39" s="117"/>
    </row>
    <row r="40" spans="1:20" s="82" customFormat="1" ht="12" customHeight="1">
      <c r="A40" s="157" t="s">
        <v>54</v>
      </c>
      <c r="B40" s="72">
        <v>50749.955</v>
      </c>
      <c r="C40" s="72"/>
      <c r="D40" s="72"/>
      <c r="E40" s="38">
        <v>45000</v>
      </c>
      <c r="F40" s="70"/>
      <c r="G40" s="70">
        <v>75525.235</v>
      </c>
      <c r="H40" s="50">
        <v>25340.5</v>
      </c>
      <c r="I40" s="70">
        <v>72481</v>
      </c>
      <c r="J40" s="70">
        <v>47887.692</v>
      </c>
      <c r="K40" s="70">
        <v>132019.93</v>
      </c>
      <c r="L40" s="70">
        <v>37186.006</v>
      </c>
      <c r="M40" s="70">
        <v>194117</v>
      </c>
      <c r="N40" s="80">
        <f t="shared" si="1"/>
        <v>680307.318</v>
      </c>
      <c r="O40" s="101">
        <f t="shared" si="0"/>
        <v>7.992113070441114</v>
      </c>
      <c r="P40" s="48"/>
      <c r="R40" s="113"/>
      <c r="S40" s="114"/>
      <c r="T40" s="118"/>
    </row>
    <row r="41" spans="1:20" s="82" customFormat="1" ht="12" customHeight="1">
      <c r="A41" s="157" t="s">
        <v>19</v>
      </c>
      <c r="B41" s="72"/>
      <c r="C41" s="72"/>
      <c r="D41" s="72"/>
      <c r="E41" s="38"/>
      <c r="F41" s="70"/>
      <c r="G41" s="70"/>
      <c r="H41" s="70"/>
      <c r="I41" s="70"/>
      <c r="J41" s="70"/>
      <c r="K41" s="70"/>
      <c r="L41" s="70"/>
      <c r="M41" s="70"/>
      <c r="N41" s="80">
        <f>SUM(B41:M41)</f>
        <v>0</v>
      </c>
      <c r="O41" s="101">
        <f>N41*100/8512233.39815</f>
        <v>0</v>
      </c>
      <c r="P41" s="48"/>
      <c r="R41" s="113"/>
      <c r="S41" s="114"/>
      <c r="T41" s="118"/>
    </row>
    <row r="42" spans="1:20" s="82" customFormat="1" ht="12" customHeight="1">
      <c r="A42" s="157" t="s">
        <v>123</v>
      </c>
      <c r="B42" s="72"/>
      <c r="C42" s="72"/>
      <c r="D42" s="72"/>
      <c r="E42" s="38"/>
      <c r="F42" s="70"/>
      <c r="G42" s="70"/>
      <c r="H42" s="70">
        <v>20700</v>
      </c>
      <c r="I42" s="70"/>
      <c r="J42" s="70"/>
      <c r="K42" s="70"/>
      <c r="L42" s="70"/>
      <c r="M42" s="70"/>
      <c r="N42" s="80">
        <f>SUM(B42:M42)</f>
        <v>20700</v>
      </c>
      <c r="O42" s="101">
        <f>N42*100/8512233.39815</f>
        <v>0.24317942227123163</v>
      </c>
      <c r="P42" s="48"/>
      <c r="R42" s="113"/>
      <c r="S42" s="114"/>
      <c r="T42" s="118"/>
    </row>
    <row r="43" spans="1:20" s="82" customFormat="1" ht="12" customHeight="1">
      <c r="A43" s="157" t="s">
        <v>137</v>
      </c>
      <c r="B43" s="72"/>
      <c r="C43" s="72"/>
      <c r="D43" s="72"/>
      <c r="E43" s="38"/>
      <c r="F43" s="70"/>
      <c r="G43" s="70"/>
      <c r="H43" s="70"/>
      <c r="I43" s="70">
        <v>5500</v>
      </c>
      <c r="J43" s="70"/>
      <c r="K43" s="70"/>
      <c r="L43" s="70"/>
      <c r="M43" s="70"/>
      <c r="N43" s="80">
        <f>SUM(B43:M43)</f>
        <v>5500</v>
      </c>
      <c r="O43" s="101">
        <f>N43*100/8512233.39815</f>
        <v>0.06461288997544802</v>
      </c>
      <c r="P43" s="48"/>
      <c r="R43" s="113"/>
      <c r="S43" s="114"/>
      <c r="T43" s="118"/>
    </row>
    <row r="44" spans="1:20" s="82" customFormat="1" ht="12" customHeight="1">
      <c r="A44" s="157" t="s">
        <v>63</v>
      </c>
      <c r="B44" s="72">
        <v>39997.35</v>
      </c>
      <c r="C44" s="72"/>
      <c r="D44" s="72"/>
      <c r="E44" s="38"/>
      <c r="F44" s="70"/>
      <c r="G44" s="70">
        <v>82000</v>
      </c>
      <c r="H44" s="70">
        <v>40270</v>
      </c>
      <c r="I44" s="70">
        <v>74090.336</v>
      </c>
      <c r="J44" s="70">
        <v>78650</v>
      </c>
      <c r="K44" s="70">
        <v>90829.395</v>
      </c>
      <c r="L44" s="70">
        <v>28000</v>
      </c>
      <c r="M44" s="70"/>
      <c r="N44" s="80">
        <f t="shared" si="1"/>
        <v>433837.081</v>
      </c>
      <c r="O44" s="101">
        <f t="shared" si="0"/>
        <v>5.09663046944046</v>
      </c>
      <c r="P44" s="48"/>
      <c r="R44" s="113"/>
      <c r="S44" s="114"/>
      <c r="T44" s="118"/>
    </row>
    <row r="45" spans="1:20" s="82" customFormat="1" ht="12" customHeight="1">
      <c r="A45" s="157" t="s">
        <v>82</v>
      </c>
      <c r="B45" s="72"/>
      <c r="C45" s="72"/>
      <c r="D45" s="72">
        <v>2701.775</v>
      </c>
      <c r="E45" s="38"/>
      <c r="F45" s="70"/>
      <c r="G45" s="70">
        <v>3200.312</v>
      </c>
      <c r="H45" s="70"/>
      <c r="I45" s="70">
        <v>3003.052</v>
      </c>
      <c r="J45" s="70">
        <v>6002.28</v>
      </c>
      <c r="K45" s="70">
        <v>6444.995</v>
      </c>
      <c r="L45" s="70">
        <v>8955.045</v>
      </c>
      <c r="M45" s="70">
        <v>9344.815</v>
      </c>
      <c r="N45" s="80">
        <f t="shared" si="1"/>
        <v>39652.274</v>
      </c>
      <c r="O45" s="101">
        <f t="shared" si="0"/>
        <v>0.4658269122251487</v>
      </c>
      <c r="P45" s="48"/>
      <c r="R45" s="113"/>
      <c r="S45" s="114"/>
      <c r="T45" s="118"/>
    </row>
    <row r="46" spans="1:20" s="82" customFormat="1" ht="12" customHeight="1">
      <c r="A46" s="157" t="s">
        <v>49</v>
      </c>
      <c r="B46" s="72"/>
      <c r="C46" s="72"/>
      <c r="D46" s="72"/>
      <c r="E46" s="38"/>
      <c r="F46" s="70"/>
      <c r="G46" s="70"/>
      <c r="H46" s="70"/>
      <c r="I46" s="70"/>
      <c r="J46" s="70"/>
      <c r="K46" s="70"/>
      <c r="L46" s="70"/>
      <c r="M46" s="70"/>
      <c r="N46" s="80">
        <f t="shared" si="1"/>
        <v>0</v>
      </c>
      <c r="O46" s="101">
        <f t="shared" si="0"/>
        <v>0</v>
      </c>
      <c r="P46" s="48"/>
      <c r="R46" s="113"/>
      <c r="S46" s="114"/>
      <c r="T46" s="118"/>
    </row>
    <row r="47" spans="1:20" s="82" customFormat="1" ht="12" customHeight="1">
      <c r="A47" s="157" t="s">
        <v>72</v>
      </c>
      <c r="B47" s="72"/>
      <c r="C47" s="72"/>
      <c r="D47" s="72"/>
      <c r="E47" s="38"/>
      <c r="F47" s="70"/>
      <c r="G47" s="70"/>
      <c r="H47" s="70"/>
      <c r="I47" s="70"/>
      <c r="J47" s="70"/>
      <c r="K47" s="70"/>
      <c r="L47" s="70"/>
      <c r="M47" s="70">
        <v>400.4</v>
      </c>
      <c r="N47" s="80">
        <f t="shared" si="1"/>
        <v>400.4</v>
      </c>
      <c r="O47" s="101">
        <f t="shared" si="0"/>
        <v>0.004703818390212616</v>
      </c>
      <c r="P47" s="48"/>
      <c r="R47" s="113"/>
      <c r="S47" s="114"/>
      <c r="T47" s="118"/>
    </row>
    <row r="48" spans="1:20" s="82" customFormat="1" ht="12" customHeight="1">
      <c r="A48" s="157" t="s">
        <v>98</v>
      </c>
      <c r="B48" s="72">
        <v>26141.901</v>
      </c>
      <c r="C48" s="72"/>
      <c r="D48" s="72"/>
      <c r="E48" s="38">
        <v>36296</v>
      </c>
      <c r="F48" s="70"/>
      <c r="G48" s="70">
        <v>25200</v>
      </c>
      <c r="H48" s="70"/>
      <c r="I48" s="70">
        <v>30413</v>
      </c>
      <c r="J48" s="70">
        <v>40753</v>
      </c>
      <c r="K48" s="70">
        <v>38197</v>
      </c>
      <c r="L48" s="70"/>
      <c r="M48" s="70">
        <v>41911</v>
      </c>
      <c r="N48" s="80">
        <f t="shared" si="1"/>
        <v>238911.901</v>
      </c>
      <c r="O48" s="101">
        <f t="shared" si="0"/>
        <v>2.8066887951160235</v>
      </c>
      <c r="P48" s="48"/>
      <c r="R48" s="113"/>
      <c r="S48" s="114"/>
      <c r="T48" s="118"/>
    </row>
    <row r="49" spans="1:20" s="82" customFormat="1" ht="12" customHeight="1">
      <c r="A49" s="157" t="s">
        <v>77</v>
      </c>
      <c r="B49" s="72">
        <v>5795.873</v>
      </c>
      <c r="C49" s="72"/>
      <c r="D49" s="72"/>
      <c r="E49" s="38">
        <v>2900</v>
      </c>
      <c r="F49" s="70"/>
      <c r="G49" s="70"/>
      <c r="H49" s="70"/>
      <c r="I49" s="70"/>
      <c r="J49" s="70"/>
      <c r="K49" s="70"/>
      <c r="L49" s="70"/>
      <c r="M49" s="70">
        <v>4601.5</v>
      </c>
      <c r="N49" s="80">
        <f t="shared" si="1"/>
        <v>13297.373</v>
      </c>
      <c r="O49" s="101">
        <f t="shared" si="0"/>
        <v>0.15621485429299875</v>
      </c>
      <c r="P49" s="48"/>
      <c r="R49" s="113"/>
      <c r="S49" s="114"/>
      <c r="T49" s="118"/>
    </row>
    <row r="50" spans="1:20" s="82" customFormat="1" ht="12" customHeight="1">
      <c r="A50" s="157" t="s">
        <v>78</v>
      </c>
      <c r="B50" s="72"/>
      <c r="C50" s="72"/>
      <c r="D50" s="72"/>
      <c r="E50" s="38"/>
      <c r="F50" s="70"/>
      <c r="G50" s="70">
        <v>5830.945</v>
      </c>
      <c r="H50" s="70"/>
      <c r="I50" s="70"/>
      <c r="J50" s="70"/>
      <c r="K50" s="120"/>
      <c r="L50" s="70"/>
      <c r="M50" s="70"/>
      <c r="N50" s="80">
        <f t="shared" si="1"/>
        <v>5830.945</v>
      </c>
      <c r="O50" s="101">
        <f t="shared" si="0"/>
        <v>0.0685007650432525</v>
      </c>
      <c r="P50" s="48"/>
      <c r="R50" s="113"/>
      <c r="S50" s="114"/>
      <c r="T50" s="118"/>
    </row>
    <row r="51" spans="1:20" s="82" customFormat="1" ht="12" customHeight="1">
      <c r="A51" s="157" t="s">
        <v>127</v>
      </c>
      <c r="B51" s="72"/>
      <c r="C51" s="72"/>
      <c r="D51" s="72"/>
      <c r="E51" s="38"/>
      <c r="F51" s="70"/>
      <c r="G51" s="70"/>
      <c r="H51" s="70"/>
      <c r="I51" s="70"/>
      <c r="J51" s="70"/>
      <c r="K51" s="148"/>
      <c r="L51" s="70"/>
      <c r="M51" s="70"/>
      <c r="N51" s="80">
        <f t="shared" si="1"/>
        <v>0</v>
      </c>
      <c r="O51" s="101">
        <f t="shared" si="0"/>
        <v>0</v>
      </c>
      <c r="P51" s="48"/>
      <c r="R51" s="113"/>
      <c r="S51" s="114"/>
      <c r="T51" s="118"/>
    </row>
    <row r="52" spans="1:20" s="82" customFormat="1" ht="12" customHeight="1">
      <c r="A52" s="157" t="s">
        <v>64</v>
      </c>
      <c r="B52" s="72"/>
      <c r="C52" s="72"/>
      <c r="D52" s="72"/>
      <c r="E52" s="38"/>
      <c r="F52" s="70"/>
      <c r="G52" s="70"/>
      <c r="H52" s="70"/>
      <c r="I52" s="70"/>
      <c r="J52" s="70"/>
      <c r="K52" s="120"/>
      <c r="L52" s="70"/>
      <c r="M52" s="70"/>
      <c r="N52" s="80">
        <f t="shared" si="1"/>
        <v>0</v>
      </c>
      <c r="O52" s="101">
        <f t="shared" si="0"/>
        <v>0</v>
      </c>
      <c r="P52" s="48"/>
      <c r="R52" s="113"/>
      <c r="S52" s="114"/>
      <c r="T52" s="118"/>
    </row>
    <row r="53" spans="1:20" s="82" customFormat="1" ht="12" customHeight="1">
      <c r="A53" s="157" t="s">
        <v>142</v>
      </c>
      <c r="B53" s="72"/>
      <c r="C53" s="72"/>
      <c r="D53" s="72"/>
      <c r="E53" s="38"/>
      <c r="F53" s="70"/>
      <c r="G53" s="70"/>
      <c r="H53" s="70">
        <v>9854.718</v>
      </c>
      <c r="I53" s="70"/>
      <c r="J53" s="70"/>
      <c r="K53" s="120"/>
      <c r="L53" s="70"/>
      <c r="M53" s="70"/>
      <c r="N53" s="80">
        <f t="shared" si="1"/>
        <v>9854.718</v>
      </c>
      <c r="O53" s="101">
        <f t="shared" si="0"/>
        <v>0.11577123815873949</v>
      </c>
      <c r="P53" s="48"/>
      <c r="R53" s="113"/>
      <c r="S53" s="114"/>
      <c r="T53" s="118"/>
    </row>
    <row r="54" spans="1:20" s="82" customFormat="1" ht="12" customHeight="1">
      <c r="A54" s="157" t="s">
        <v>65</v>
      </c>
      <c r="B54" s="72">
        <v>110058</v>
      </c>
      <c r="C54" s="72">
        <v>70</v>
      </c>
      <c r="D54" s="72"/>
      <c r="E54" s="38"/>
      <c r="F54" s="70">
        <v>8981</v>
      </c>
      <c r="G54" s="70">
        <v>23127.15</v>
      </c>
      <c r="H54" s="70">
        <v>7061</v>
      </c>
      <c r="I54" s="70">
        <v>13594.3</v>
      </c>
      <c r="J54" s="70">
        <v>5481</v>
      </c>
      <c r="K54" s="70">
        <v>4216.2</v>
      </c>
      <c r="L54" s="70">
        <v>21911</v>
      </c>
      <c r="M54" s="70">
        <v>43880</v>
      </c>
      <c r="N54" s="80">
        <f t="shared" si="1"/>
        <v>238379.65</v>
      </c>
      <c r="O54" s="101">
        <f t="shared" si="0"/>
        <v>2.8004360177883285</v>
      </c>
      <c r="P54" s="48"/>
      <c r="R54" s="113"/>
      <c r="S54" s="114"/>
      <c r="T54" s="118"/>
    </row>
    <row r="55" spans="1:20" s="82" customFormat="1" ht="12" customHeight="1">
      <c r="A55" s="157" t="s">
        <v>22</v>
      </c>
      <c r="B55" s="72">
        <v>13414.668</v>
      </c>
      <c r="C55" s="72">
        <v>3055.283</v>
      </c>
      <c r="D55" s="72">
        <v>6340.769</v>
      </c>
      <c r="E55" s="38">
        <v>10939.46</v>
      </c>
      <c r="F55" s="70">
        <v>11563.472</v>
      </c>
      <c r="G55" s="70">
        <v>27659.109</v>
      </c>
      <c r="H55" s="50">
        <v>34879.378</v>
      </c>
      <c r="I55" s="70">
        <v>54416.763</v>
      </c>
      <c r="J55" s="70">
        <v>95056.159</v>
      </c>
      <c r="K55" s="70">
        <v>49388.843</v>
      </c>
      <c r="L55" s="70">
        <v>24457.581</v>
      </c>
      <c r="M55" s="70">
        <v>19986.743</v>
      </c>
      <c r="N55" s="80">
        <f t="shared" si="1"/>
        <v>351158.228</v>
      </c>
      <c r="O55" s="101">
        <f t="shared" si="0"/>
        <v>4.125335990861325</v>
      </c>
      <c r="P55" s="48"/>
      <c r="R55" s="113"/>
      <c r="S55" s="114"/>
      <c r="T55" s="118"/>
    </row>
    <row r="56" spans="1:20" s="82" customFormat="1" ht="12" customHeight="1">
      <c r="A56" s="157" t="s">
        <v>37</v>
      </c>
      <c r="B56" s="72">
        <v>36000</v>
      </c>
      <c r="C56" s="72"/>
      <c r="D56" s="72">
        <v>5499.533</v>
      </c>
      <c r="E56" s="38">
        <v>8189.37</v>
      </c>
      <c r="F56" s="70"/>
      <c r="G56" s="70">
        <v>24500</v>
      </c>
      <c r="H56" s="70">
        <v>132474.791</v>
      </c>
      <c r="I56" s="70">
        <v>32996.82</v>
      </c>
      <c r="J56" s="70">
        <v>52260.915</v>
      </c>
      <c r="K56" s="70">
        <v>28750</v>
      </c>
      <c r="L56" s="70">
        <v>26250</v>
      </c>
      <c r="M56" s="70">
        <v>62699.97</v>
      </c>
      <c r="N56" s="80">
        <f t="shared" si="1"/>
        <v>409621.399</v>
      </c>
      <c r="O56" s="101">
        <f t="shared" si="0"/>
        <v>4.812149524577471</v>
      </c>
      <c r="P56" s="48"/>
      <c r="R56" s="113"/>
      <c r="S56" s="114"/>
      <c r="T56" s="118"/>
    </row>
    <row r="57" spans="1:20" s="82" customFormat="1" ht="12" customHeight="1">
      <c r="A57" s="157" t="s">
        <v>45</v>
      </c>
      <c r="B57" s="72">
        <v>7186.229</v>
      </c>
      <c r="C57" s="72">
        <v>19</v>
      </c>
      <c r="D57" s="72">
        <v>40</v>
      </c>
      <c r="E57" s="38">
        <v>20</v>
      </c>
      <c r="F57" s="70">
        <v>3255.904</v>
      </c>
      <c r="G57" s="70">
        <v>80</v>
      </c>
      <c r="H57" s="70"/>
      <c r="I57" s="70"/>
      <c r="J57" s="70">
        <v>5000</v>
      </c>
      <c r="K57" s="70">
        <v>12080.9</v>
      </c>
      <c r="L57" s="70">
        <v>7400</v>
      </c>
      <c r="M57" s="70"/>
      <c r="N57" s="80">
        <f t="shared" si="1"/>
        <v>35082.032999999996</v>
      </c>
      <c r="O57" s="101">
        <f t="shared" si="0"/>
        <v>0.41213664333527933</v>
      </c>
      <c r="P57" s="48"/>
      <c r="R57" s="113"/>
      <c r="S57" s="114"/>
      <c r="T57" s="118"/>
    </row>
    <row r="58" spans="1:20" s="82" customFormat="1" ht="12" customHeight="1">
      <c r="A58" s="157" t="s">
        <v>83</v>
      </c>
      <c r="B58" s="72"/>
      <c r="C58" s="72"/>
      <c r="D58" s="72"/>
      <c r="E58" s="38">
        <v>27500</v>
      </c>
      <c r="F58" s="70"/>
      <c r="G58" s="70"/>
      <c r="H58" s="70"/>
      <c r="I58" s="70">
        <v>21601.057</v>
      </c>
      <c r="J58" s="70"/>
      <c r="K58" s="70">
        <v>3298.943</v>
      </c>
      <c r="L58" s="70"/>
      <c r="M58" s="70">
        <v>25802</v>
      </c>
      <c r="N58" s="80">
        <f t="shared" si="1"/>
        <v>78202</v>
      </c>
      <c r="O58" s="101">
        <f t="shared" si="0"/>
        <v>0.918701313065452</v>
      </c>
      <c r="P58" s="48"/>
      <c r="R58" s="113"/>
      <c r="S58" s="114"/>
      <c r="T58" s="118"/>
    </row>
    <row r="59" spans="1:20" s="82" customFormat="1" ht="12" customHeight="1">
      <c r="A59" s="157" t="s">
        <v>134</v>
      </c>
      <c r="B59" s="72">
        <v>8250</v>
      </c>
      <c r="C59" s="72"/>
      <c r="D59" s="72">
        <v>12068.761</v>
      </c>
      <c r="E59" s="38">
        <v>22500</v>
      </c>
      <c r="F59" s="70"/>
      <c r="G59" s="70"/>
      <c r="H59" s="70"/>
      <c r="I59" s="70"/>
      <c r="J59" s="70">
        <v>31240</v>
      </c>
      <c r="K59" s="151"/>
      <c r="L59" s="70"/>
      <c r="M59" s="70">
        <v>31620.235</v>
      </c>
      <c r="N59" s="80">
        <f t="shared" si="1"/>
        <v>105678.996</v>
      </c>
      <c r="O59" s="101">
        <f t="shared" si="0"/>
        <v>1.2414955165934203</v>
      </c>
      <c r="P59" s="48"/>
      <c r="R59" s="113"/>
      <c r="S59" s="114"/>
      <c r="T59" s="118"/>
    </row>
    <row r="60" spans="1:20" s="82" customFormat="1" ht="12" customHeight="1">
      <c r="A60" s="157" t="s">
        <v>130</v>
      </c>
      <c r="B60" s="72"/>
      <c r="C60" s="72"/>
      <c r="D60" s="72"/>
      <c r="E60" s="38"/>
      <c r="F60" s="70"/>
      <c r="G60" s="70"/>
      <c r="H60" s="70"/>
      <c r="I60" s="70"/>
      <c r="J60" s="70"/>
      <c r="K60" s="151"/>
      <c r="L60" s="70"/>
      <c r="M60" s="70"/>
      <c r="N60" s="80">
        <f t="shared" si="1"/>
        <v>0</v>
      </c>
      <c r="O60" s="101">
        <f t="shared" si="0"/>
        <v>0</v>
      </c>
      <c r="P60" s="48"/>
      <c r="R60" s="113"/>
      <c r="S60" s="114"/>
      <c r="T60" s="118"/>
    </row>
    <row r="61" spans="1:20" s="82" customFormat="1" ht="12" customHeight="1">
      <c r="A61" s="157" t="s">
        <v>84</v>
      </c>
      <c r="B61" s="72"/>
      <c r="C61" s="72"/>
      <c r="D61" s="72"/>
      <c r="E61" s="38"/>
      <c r="F61" s="70"/>
      <c r="G61" s="70"/>
      <c r="H61" s="70"/>
      <c r="I61" s="70"/>
      <c r="J61" s="70">
        <v>38775</v>
      </c>
      <c r="K61" s="67">
        <v>5000</v>
      </c>
      <c r="L61" s="70"/>
      <c r="M61" s="70"/>
      <c r="N61" s="80">
        <f t="shared" si="1"/>
        <v>43775</v>
      </c>
      <c r="O61" s="101">
        <f t="shared" si="0"/>
        <v>0.5142598652136795</v>
      </c>
      <c r="P61" s="48"/>
      <c r="R61" s="113"/>
      <c r="S61" s="114"/>
      <c r="T61" s="118"/>
    </row>
    <row r="62" spans="1:20" s="82" customFormat="1" ht="12" customHeight="1">
      <c r="A62" s="157" t="s">
        <v>55</v>
      </c>
      <c r="B62" s="72"/>
      <c r="C62" s="72"/>
      <c r="D62" s="72"/>
      <c r="E62" s="38"/>
      <c r="F62" s="70"/>
      <c r="G62" s="70"/>
      <c r="H62" s="70"/>
      <c r="I62" s="70"/>
      <c r="J62" s="70"/>
      <c r="K62" s="70"/>
      <c r="L62" s="70"/>
      <c r="M62" s="70">
        <v>25779.68</v>
      </c>
      <c r="N62" s="80">
        <f t="shared" si="1"/>
        <v>25779.68</v>
      </c>
      <c r="O62" s="101">
        <f t="shared" si="0"/>
        <v>0.30285447771677415</v>
      </c>
      <c r="P62" s="48"/>
      <c r="R62" s="113"/>
      <c r="S62" s="114"/>
      <c r="T62" s="118"/>
    </row>
    <row r="63" spans="1:20" s="82" customFormat="1" ht="12" customHeight="1">
      <c r="A63" s="157" t="s">
        <v>126</v>
      </c>
      <c r="B63" s="72"/>
      <c r="C63" s="72"/>
      <c r="D63" s="72"/>
      <c r="E63" s="38"/>
      <c r="F63" s="70"/>
      <c r="G63" s="70"/>
      <c r="H63" s="70"/>
      <c r="I63" s="70">
        <v>61572.227</v>
      </c>
      <c r="J63" s="70">
        <v>53280.426</v>
      </c>
      <c r="K63" s="70"/>
      <c r="L63" s="70">
        <v>28501.113</v>
      </c>
      <c r="M63" s="70"/>
      <c r="N63" s="80">
        <f t="shared" si="1"/>
        <v>143353.766</v>
      </c>
      <c r="O63" s="101">
        <f t="shared" si="0"/>
        <v>1.6840911109316583</v>
      </c>
      <c r="P63" s="48"/>
      <c r="R63" s="113"/>
      <c r="S63" s="114"/>
      <c r="T63" s="118"/>
    </row>
    <row r="64" spans="1:20" s="82" customFormat="1" ht="12" customHeight="1">
      <c r="A64" s="157" t="s">
        <v>85</v>
      </c>
      <c r="B64" s="72">
        <v>22000</v>
      </c>
      <c r="C64" s="72"/>
      <c r="D64" s="72"/>
      <c r="E64" s="38">
        <v>23600</v>
      </c>
      <c r="F64" s="70"/>
      <c r="G64" s="70"/>
      <c r="H64" s="70"/>
      <c r="I64" s="70">
        <v>44000</v>
      </c>
      <c r="J64" s="70">
        <v>40958.052</v>
      </c>
      <c r="K64" s="70"/>
      <c r="L64" s="70">
        <v>57200</v>
      </c>
      <c r="M64" s="70">
        <v>31000</v>
      </c>
      <c r="N64" s="80">
        <f t="shared" si="1"/>
        <v>218758.052</v>
      </c>
      <c r="O64" s="101">
        <f t="shared" si="0"/>
        <v>2.569925444567152</v>
      </c>
      <c r="P64" s="48"/>
      <c r="R64" s="113"/>
      <c r="S64" s="114"/>
      <c r="T64" s="118"/>
    </row>
    <row r="65" spans="1:20" s="82" customFormat="1" ht="12" customHeight="1">
      <c r="A65" s="157" t="s">
        <v>89</v>
      </c>
      <c r="B65" s="72"/>
      <c r="C65" s="72"/>
      <c r="D65" s="72"/>
      <c r="E65" s="38"/>
      <c r="F65" s="70"/>
      <c r="G65" s="70"/>
      <c r="H65" s="70"/>
      <c r="I65" s="70"/>
      <c r="J65" s="70">
        <v>80</v>
      </c>
      <c r="K65" s="38"/>
      <c r="L65" s="70"/>
      <c r="M65" s="70"/>
      <c r="N65" s="80">
        <f t="shared" si="1"/>
        <v>80</v>
      </c>
      <c r="O65" s="101">
        <f t="shared" si="0"/>
        <v>0.0009398238541883348</v>
      </c>
      <c r="P65" s="48"/>
      <c r="R65" s="113"/>
      <c r="S65" s="114"/>
      <c r="T65" s="118"/>
    </row>
    <row r="66" spans="1:20" s="82" customFormat="1" ht="12" customHeight="1">
      <c r="A66" s="157" t="s">
        <v>29</v>
      </c>
      <c r="B66" s="72">
        <v>9952.91</v>
      </c>
      <c r="C66" s="72">
        <v>2251.25</v>
      </c>
      <c r="D66" s="72">
        <v>110</v>
      </c>
      <c r="E66" s="38">
        <v>258</v>
      </c>
      <c r="F66" s="38">
        <v>109</v>
      </c>
      <c r="G66" s="38"/>
      <c r="H66" s="50"/>
      <c r="I66" s="38"/>
      <c r="J66" s="38"/>
      <c r="K66" s="38"/>
      <c r="L66" s="38"/>
      <c r="M66" s="38">
        <v>13371.25</v>
      </c>
      <c r="N66" s="80">
        <f t="shared" si="1"/>
        <v>26052.41</v>
      </c>
      <c r="O66" s="101">
        <f t="shared" si="0"/>
        <v>0.3060584547136839</v>
      </c>
      <c r="P66" s="48"/>
      <c r="R66" s="113"/>
      <c r="S66" s="114"/>
      <c r="T66" s="118"/>
    </row>
    <row r="67" spans="1:20" s="82" customFormat="1" ht="12" customHeight="1">
      <c r="A67" s="157" t="s">
        <v>69</v>
      </c>
      <c r="B67" s="72"/>
      <c r="C67" s="72"/>
      <c r="D67" s="72"/>
      <c r="E67" s="38"/>
      <c r="F67" s="38"/>
      <c r="G67" s="38"/>
      <c r="H67" s="50"/>
      <c r="I67" s="38"/>
      <c r="J67" s="38"/>
      <c r="K67" s="38"/>
      <c r="L67" s="38"/>
      <c r="M67" s="38"/>
      <c r="N67" s="80">
        <f t="shared" si="1"/>
        <v>0</v>
      </c>
      <c r="O67" s="101">
        <f t="shared" si="0"/>
        <v>0</v>
      </c>
      <c r="P67" s="48"/>
      <c r="R67" s="113"/>
      <c r="S67" s="114"/>
      <c r="T67" s="118"/>
    </row>
    <row r="68" spans="1:20" s="82" customFormat="1" ht="12" customHeight="1">
      <c r="A68" s="157" t="s">
        <v>80</v>
      </c>
      <c r="B68" s="72">
        <v>58132</v>
      </c>
      <c r="C68" s="72">
        <v>42150</v>
      </c>
      <c r="D68" s="72"/>
      <c r="E68" s="38">
        <v>26950</v>
      </c>
      <c r="F68" s="38">
        <v>72736</v>
      </c>
      <c r="G68" s="38">
        <v>29601.708</v>
      </c>
      <c r="H68" s="50"/>
      <c r="I68" s="38">
        <v>192717.057</v>
      </c>
      <c r="J68" s="38">
        <v>150775.39</v>
      </c>
      <c r="K68" s="38">
        <v>115829.373</v>
      </c>
      <c r="L68" s="38">
        <v>41295</v>
      </c>
      <c r="M68" s="38">
        <v>135681</v>
      </c>
      <c r="N68" s="80">
        <f t="shared" si="1"/>
        <v>865867.528</v>
      </c>
      <c r="O68" s="101">
        <f t="shared" si="0"/>
        <v>10.172036967268575</v>
      </c>
      <c r="P68" s="48"/>
      <c r="R68" s="113"/>
      <c r="S68" s="114"/>
      <c r="T68" s="118"/>
    </row>
    <row r="69" spans="1:20" s="82" customFormat="1" ht="12" customHeight="1">
      <c r="A69" s="157" t="s">
        <v>111</v>
      </c>
      <c r="B69" s="72"/>
      <c r="C69" s="72"/>
      <c r="D69" s="72"/>
      <c r="E69" s="38"/>
      <c r="F69" s="38"/>
      <c r="G69" s="38"/>
      <c r="H69" s="50"/>
      <c r="I69" s="120"/>
      <c r="J69" s="38"/>
      <c r="K69" s="38"/>
      <c r="L69" s="38"/>
      <c r="M69" s="38"/>
      <c r="N69" s="80">
        <f>SUM(B69:M69)</f>
        <v>0</v>
      </c>
      <c r="O69" s="101">
        <f t="shared" si="0"/>
        <v>0</v>
      </c>
      <c r="P69" s="48"/>
      <c r="R69" s="113"/>
      <c r="S69" s="114"/>
      <c r="T69" s="118"/>
    </row>
    <row r="70" spans="1:20" s="82" customFormat="1" ht="12" customHeight="1">
      <c r="A70" s="157" t="s">
        <v>122</v>
      </c>
      <c r="B70" s="72">
        <v>29700</v>
      </c>
      <c r="C70" s="72"/>
      <c r="D70" s="72"/>
      <c r="E70" s="38"/>
      <c r="F70" s="38"/>
      <c r="G70" s="38">
        <v>26250</v>
      </c>
      <c r="H70" s="50"/>
      <c r="I70" s="120"/>
      <c r="J70" s="38"/>
      <c r="K70" s="38">
        <v>33000</v>
      </c>
      <c r="L70" s="38"/>
      <c r="M70" s="38"/>
      <c r="N70" s="80">
        <f>SUM(B70:M70)</f>
        <v>88950</v>
      </c>
      <c r="O70" s="101">
        <f t="shared" si="0"/>
        <v>1.0449666478756547</v>
      </c>
      <c r="P70" s="48"/>
      <c r="R70" s="113"/>
      <c r="S70" s="114"/>
      <c r="T70" s="118"/>
    </row>
    <row r="71" spans="1:20" s="82" customFormat="1" ht="12" customHeight="1">
      <c r="A71" s="157" t="s">
        <v>56</v>
      </c>
      <c r="B71" s="72">
        <v>1335.684</v>
      </c>
      <c r="C71" s="72"/>
      <c r="D71" s="72"/>
      <c r="E71" s="38"/>
      <c r="F71" s="38"/>
      <c r="G71" s="38"/>
      <c r="H71" s="50">
        <v>3499.467</v>
      </c>
      <c r="I71" s="38">
        <v>2149.709</v>
      </c>
      <c r="J71" s="38"/>
      <c r="K71" s="70">
        <v>4383.787</v>
      </c>
      <c r="L71" s="38"/>
      <c r="M71" s="38"/>
      <c r="N71" s="80">
        <f t="shared" si="1"/>
        <v>11368.647</v>
      </c>
      <c r="O71" s="101">
        <f t="shared" si="0"/>
        <v>0.13355657050558314</v>
      </c>
      <c r="P71" s="48"/>
      <c r="R71" s="113"/>
      <c r="S71" s="114"/>
      <c r="T71" s="118"/>
    </row>
    <row r="72" spans="1:20" s="82" customFormat="1" ht="12" customHeight="1">
      <c r="A72" s="157" t="s">
        <v>75</v>
      </c>
      <c r="B72" s="72"/>
      <c r="C72" s="72"/>
      <c r="D72" s="72"/>
      <c r="E72" s="38"/>
      <c r="F72" s="38"/>
      <c r="G72" s="38">
        <v>17552.6</v>
      </c>
      <c r="H72" s="50"/>
      <c r="I72" s="38">
        <v>76837.448</v>
      </c>
      <c r="J72" s="38">
        <v>13368.87</v>
      </c>
      <c r="K72" s="38">
        <v>98688.09</v>
      </c>
      <c r="L72" s="38">
        <v>177500</v>
      </c>
      <c r="M72" s="38">
        <v>27500</v>
      </c>
      <c r="N72" s="80">
        <f t="shared" si="1"/>
        <v>411447.00800000003</v>
      </c>
      <c r="O72" s="101">
        <f t="shared" si="0"/>
        <v>4.833596410660233</v>
      </c>
      <c r="P72" s="48"/>
      <c r="R72" s="113"/>
      <c r="S72" s="114"/>
      <c r="T72" s="118"/>
    </row>
    <row r="73" spans="1:20" s="82" customFormat="1" ht="12" customHeight="1">
      <c r="A73" s="157" t="s">
        <v>76</v>
      </c>
      <c r="B73" s="72"/>
      <c r="C73" s="72"/>
      <c r="D73" s="72"/>
      <c r="E73" s="38"/>
      <c r="F73" s="38"/>
      <c r="G73" s="38"/>
      <c r="H73" s="50">
        <v>65859.033</v>
      </c>
      <c r="I73" s="38">
        <v>87543.119</v>
      </c>
      <c r="J73" s="38">
        <v>66000</v>
      </c>
      <c r="K73" s="38"/>
      <c r="L73" s="38">
        <v>22000</v>
      </c>
      <c r="M73" s="38"/>
      <c r="N73" s="80">
        <f t="shared" si="1"/>
        <v>241402.152</v>
      </c>
      <c r="O73" s="101">
        <f t="shared" si="0"/>
        <v>2.835943761274978</v>
      </c>
      <c r="P73" s="48"/>
      <c r="R73" s="113"/>
      <c r="S73" s="114"/>
      <c r="T73" s="118"/>
    </row>
    <row r="74" spans="1:20" s="82" customFormat="1" ht="12" customHeight="1">
      <c r="A74" s="157" t="s">
        <v>42</v>
      </c>
      <c r="B74" s="72"/>
      <c r="C74" s="72"/>
      <c r="D74" s="72"/>
      <c r="E74" s="38"/>
      <c r="F74" s="38"/>
      <c r="G74" s="38"/>
      <c r="H74" s="38"/>
      <c r="I74" s="38"/>
      <c r="J74" s="38"/>
      <c r="K74" s="38"/>
      <c r="L74" s="38"/>
      <c r="M74" s="38"/>
      <c r="N74" s="80">
        <f t="shared" si="1"/>
        <v>0</v>
      </c>
      <c r="O74" s="101">
        <f t="shared" si="0"/>
        <v>0</v>
      </c>
      <c r="P74" s="48"/>
      <c r="R74" s="113"/>
      <c r="S74" s="114"/>
      <c r="T74" s="118"/>
    </row>
    <row r="75" spans="1:20" s="82" customFormat="1" ht="12" customHeight="1">
      <c r="A75" s="157" t="s">
        <v>104</v>
      </c>
      <c r="B75" s="72"/>
      <c r="C75" s="72"/>
      <c r="D75" s="72"/>
      <c r="E75" s="38"/>
      <c r="F75" s="38"/>
      <c r="G75" s="38"/>
      <c r="H75" s="38"/>
      <c r="I75" s="38"/>
      <c r="J75" s="38"/>
      <c r="L75" s="38"/>
      <c r="M75" s="38"/>
      <c r="N75" s="80">
        <f>SUM(B75:M75)</f>
        <v>0</v>
      </c>
      <c r="O75" s="101">
        <f t="shared" si="0"/>
        <v>0</v>
      </c>
      <c r="P75" s="48"/>
      <c r="R75" s="113"/>
      <c r="S75" s="114"/>
      <c r="T75" s="83"/>
    </row>
    <row r="76" spans="1:19" s="82" customFormat="1" ht="12" customHeight="1">
      <c r="A76" s="157" t="s">
        <v>74</v>
      </c>
      <c r="B76" s="72"/>
      <c r="C76" s="72"/>
      <c r="D76" s="72"/>
      <c r="E76" s="38"/>
      <c r="F76" s="38"/>
      <c r="G76" s="38"/>
      <c r="H76" s="38"/>
      <c r="I76" s="38">
        <v>12712</v>
      </c>
      <c r="J76" s="38">
        <v>32798</v>
      </c>
      <c r="K76" s="38">
        <v>22000</v>
      </c>
      <c r="L76" s="38">
        <v>27000</v>
      </c>
      <c r="M76" s="38"/>
      <c r="N76" s="80">
        <f t="shared" si="1"/>
        <v>94510</v>
      </c>
      <c r="O76" s="101">
        <f t="shared" si="0"/>
        <v>1.110284405741744</v>
      </c>
      <c r="P76" s="48"/>
      <c r="R76" s="113"/>
      <c r="S76" s="114"/>
    </row>
    <row r="77" spans="1:19" s="82" customFormat="1" ht="12" customHeight="1">
      <c r="A77" s="157" t="s">
        <v>107</v>
      </c>
      <c r="B77" s="72">
        <v>425</v>
      </c>
      <c r="C77" s="72">
        <v>124.698</v>
      </c>
      <c r="D77" s="72">
        <v>122.934</v>
      </c>
      <c r="E77" s="38">
        <v>163.262</v>
      </c>
      <c r="F77" s="38"/>
      <c r="G77" s="38"/>
      <c r="H77" s="38"/>
      <c r="I77" s="38"/>
      <c r="J77" s="38"/>
      <c r="K77" s="38"/>
      <c r="L77" s="38"/>
      <c r="M77" s="38"/>
      <c r="N77" s="80">
        <f>SUM(B77:M77)</f>
        <v>835.894</v>
      </c>
      <c r="O77" s="101">
        <f t="shared" si="0"/>
        <v>0.009819914009661299</v>
      </c>
      <c r="P77" s="48"/>
      <c r="R77" s="113"/>
      <c r="S77" s="114"/>
    </row>
    <row r="78" spans="1:19" s="82" customFormat="1" ht="12" customHeight="1">
      <c r="A78" s="157" t="s">
        <v>112</v>
      </c>
      <c r="B78" s="72"/>
      <c r="C78" s="72"/>
      <c r="D78" s="72"/>
      <c r="E78" s="38"/>
      <c r="F78" s="38"/>
      <c r="G78" s="38"/>
      <c r="H78" s="38"/>
      <c r="I78" s="38"/>
      <c r="J78" s="38"/>
      <c r="L78" s="38"/>
      <c r="M78" s="38"/>
      <c r="N78" s="80">
        <f>SUM(B78:M78)</f>
        <v>0</v>
      </c>
      <c r="O78" s="101">
        <f t="shared" si="0"/>
        <v>0</v>
      </c>
      <c r="P78" s="48"/>
      <c r="R78" s="113"/>
      <c r="S78" s="114"/>
    </row>
    <row r="79" spans="1:19" s="82" customFormat="1" ht="12" customHeight="1">
      <c r="A79" s="157" t="s">
        <v>66</v>
      </c>
      <c r="B79" s="72">
        <v>12641.7</v>
      </c>
      <c r="C79" s="72"/>
      <c r="D79" s="72"/>
      <c r="E79" s="38"/>
      <c r="F79" s="38">
        <v>12641.7</v>
      </c>
      <c r="G79" s="38">
        <v>2050</v>
      </c>
      <c r="H79" s="38"/>
      <c r="I79" s="38"/>
      <c r="J79" s="38">
        <v>7400</v>
      </c>
      <c r="K79" s="38"/>
      <c r="L79" s="38"/>
      <c r="M79" s="38">
        <v>10000</v>
      </c>
      <c r="N79" s="80">
        <f t="shared" si="1"/>
        <v>44733.4</v>
      </c>
      <c r="O79" s="101">
        <f t="shared" si="0"/>
        <v>0.5255189549868557</v>
      </c>
      <c r="P79" s="48"/>
      <c r="R79" s="113"/>
      <c r="S79" s="114"/>
    </row>
    <row r="80" spans="1:19" s="82" customFormat="1" ht="12" customHeight="1">
      <c r="A80" s="157" t="s">
        <v>143</v>
      </c>
      <c r="B80" s="72"/>
      <c r="C80" s="72"/>
      <c r="D80" s="72"/>
      <c r="E80" s="38"/>
      <c r="F80" s="38"/>
      <c r="G80" s="38"/>
      <c r="H80" s="38"/>
      <c r="I80" s="38"/>
      <c r="J80" s="38"/>
      <c r="K80" s="38">
        <v>5447.6</v>
      </c>
      <c r="L80" s="38"/>
      <c r="M80" s="38">
        <v>19284.617</v>
      </c>
      <c r="N80" s="80">
        <f t="shared" si="1"/>
        <v>24732.216999999997</v>
      </c>
      <c r="O80" s="101">
        <f t="shared" si="0"/>
        <v>0.29054909379452815</v>
      </c>
      <c r="P80" s="48"/>
      <c r="R80" s="113"/>
      <c r="S80" s="114"/>
    </row>
    <row r="81" spans="1:19" s="82" customFormat="1" ht="12" customHeight="1">
      <c r="A81" s="157" t="s">
        <v>119</v>
      </c>
      <c r="B81" s="72"/>
      <c r="C81" s="72"/>
      <c r="D81" s="72">
        <v>23951.861</v>
      </c>
      <c r="E81" s="38">
        <v>6091.1</v>
      </c>
      <c r="F81" s="38"/>
      <c r="G81" s="38"/>
      <c r="H81" s="38"/>
      <c r="I81" s="38"/>
      <c r="J81" s="38"/>
      <c r="K81" s="38"/>
      <c r="L81" s="38"/>
      <c r="M81" s="38"/>
      <c r="N81" s="80">
        <f>SUM(B81:M81)</f>
        <v>30042.961000000003</v>
      </c>
      <c r="O81" s="101">
        <f t="shared" si="0"/>
        <v>0.3529386424781229</v>
      </c>
      <c r="P81" s="48"/>
      <c r="R81" s="113"/>
      <c r="S81" s="114"/>
    </row>
    <row r="82" spans="1:19" s="82" customFormat="1" ht="12" customHeight="1">
      <c r="A82" s="157" t="s">
        <v>116</v>
      </c>
      <c r="B82" s="72">
        <v>20000</v>
      </c>
      <c r="C82" s="72"/>
      <c r="D82" s="72"/>
      <c r="E82" s="38">
        <v>16500</v>
      </c>
      <c r="F82" s="38"/>
      <c r="G82" s="38">
        <v>25500</v>
      </c>
      <c r="H82" s="38"/>
      <c r="I82" s="38">
        <v>5650.516</v>
      </c>
      <c r="J82" s="38">
        <v>11000</v>
      </c>
      <c r="K82" s="148">
        <v>6600</v>
      </c>
      <c r="L82" s="38">
        <v>13000</v>
      </c>
      <c r="M82" s="38">
        <v>15000</v>
      </c>
      <c r="N82" s="80">
        <f>SUM(B82:M82)</f>
        <v>113250.516</v>
      </c>
      <c r="O82" s="101">
        <f t="shared" si="0"/>
        <v>1.330444205449221</v>
      </c>
      <c r="P82" s="48"/>
      <c r="R82" s="113"/>
      <c r="S82" s="114"/>
    </row>
    <row r="83" spans="1:19" s="82" customFormat="1" ht="12" customHeight="1">
      <c r="A83" s="157" t="s">
        <v>91</v>
      </c>
      <c r="B83" s="72"/>
      <c r="C83" s="72"/>
      <c r="D83" s="72"/>
      <c r="E83" s="38">
        <v>10.34</v>
      </c>
      <c r="F83" s="38"/>
      <c r="G83" s="38"/>
      <c r="H83" s="38"/>
      <c r="I83" s="38"/>
      <c r="J83" s="38"/>
      <c r="K83" s="120"/>
      <c r="L83" s="38"/>
      <c r="M83" s="38"/>
      <c r="N83" s="80">
        <f>SUM(B83:M83)</f>
        <v>10.34</v>
      </c>
      <c r="O83" s="101">
        <f t="shared" si="0"/>
        <v>0.00012147223315384228</v>
      </c>
      <c r="P83" s="48"/>
      <c r="R83" s="113"/>
      <c r="S83" s="114"/>
    </row>
    <row r="84" spans="1:19" s="82" customFormat="1" ht="12" customHeight="1">
      <c r="A84" s="157" t="s">
        <v>103</v>
      </c>
      <c r="B84" s="72"/>
      <c r="C84" s="72"/>
      <c r="D84" s="72"/>
      <c r="E84" s="38"/>
      <c r="F84" s="38"/>
      <c r="G84" s="38"/>
      <c r="H84" s="38"/>
      <c r="I84" s="38"/>
      <c r="J84" s="38"/>
      <c r="K84" s="120"/>
      <c r="L84" s="38"/>
      <c r="M84" s="38"/>
      <c r="N84" s="80">
        <f>SUM(B84:M84)</f>
        <v>0</v>
      </c>
      <c r="O84" s="101">
        <f t="shared" si="0"/>
        <v>0</v>
      </c>
      <c r="P84" s="48"/>
      <c r="R84" s="113"/>
      <c r="S84" s="114"/>
    </row>
    <row r="85" spans="1:19" s="82" customFormat="1" ht="12" customHeight="1">
      <c r="A85" s="158" t="s">
        <v>28</v>
      </c>
      <c r="B85" s="103"/>
      <c r="C85" s="103"/>
      <c r="D85" s="103"/>
      <c r="E85" s="71">
        <v>26250</v>
      </c>
      <c r="F85" s="38">
        <v>26250</v>
      </c>
      <c r="G85" s="38"/>
      <c r="H85" s="38"/>
      <c r="I85" s="38">
        <v>21400</v>
      </c>
      <c r="J85" s="38">
        <v>25576.92</v>
      </c>
      <c r="K85" s="38"/>
      <c r="L85" s="38"/>
      <c r="M85" s="38"/>
      <c r="N85" s="80">
        <f t="shared" si="1"/>
        <v>99476.92</v>
      </c>
      <c r="O85" s="101">
        <f>N85*100/8512233.39815</f>
        <v>1.168634779464808</v>
      </c>
      <c r="P85" s="48"/>
      <c r="R85" s="113"/>
      <c r="S85" s="114"/>
    </row>
    <row r="86" spans="1:19" s="82" customFormat="1" ht="12" customHeight="1">
      <c r="A86" s="158" t="s">
        <v>138</v>
      </c>
      <c r="B86" s="103"/>
      <c r="C86" s="103"/>
      <c r="D86" s="103"/>
      <c r="E86" s="71"/>
      <c r="F86" s="38"/>
      <c r="G86" s="38"/>
      <c r="H86" s="38"/>
      <c r="I86" s="38"/>
      <c r="J86" s="38"/>
      <c r="K86" s="38"/>
      <c r="L86" s="38"/>
      <c r="M86" s="38"/>
      <c r="N86" s="80">
        <f t="shared" si="1"/>
        <v>0</v>
      </c>
      <c r="O86" s="101">
        <f>N86*100/8512233.39815</f>
        <v>0</v>
      </c>
      <c r="P86" s="48"/>
      <c r="R86" s="113"/>
      <c r="S86" s="114"/>
    </row>
    <row r="87" spans="1:19" s="82" customFormat="1" ht="12" customHeight="1">
      <c r="A87" s="158" t="s">
        <v>57</v>
      </c>
      <c r="B87" s="103"/>
      <c r="C87" s="103"/>
      <c r="D87" s="103">
        <v>58644.42</v>
      </c>
      <c r="E87" s="71">
        <v>26300</v>
      </c>
      <c r="F87" s="38"/>
      <c r="G87" s="38"/>
      <c r="H87" s="38">
        <v>37500</v>
      </c>
      <c r="I87" s="38">
        <v>34128</v>
      </c>
      <c r="J87" s="38">
        <v>81500</v>
      </c>
      <c r="K87" s="38">
        <v>59449.985</v>
      </c>
      <c r="L87" s="38"/>
      <c r="M87" s="38">
        <v>38600.34</v>
      </c>
      <c r="N87" s="80">
        <f t="shared" si="1"/>
        <v>336122.745</v>
      </c>
      <c r="O87" s="101">
        <f>N87*100/8512233.39815</f>
        <v>3.9487021710782857</v>
      </c>
      <c r="P87" s="48"/>
      <c r="R87" s="97"/>
      <c r="S87" s="74"/>
    </row>
    <row r="88" spans="1:19" s="82" customFormat="1" ht="12" customHeight="1">
      <c r="A88" s="158" t="s">
        <v>121</v>
      </c>
      <c r="B88" s="103"/>
      <c r="C88" s="103"/>
      <c r="D88" s="103"/>
      <c r="E88" s="71"/>
      <c r="F88" s="38"/>
      <c r="G88" s="38"/>
      <c r="H88" s="38"/>
      <c r="I88" s="38"/>
      <c r="J88" s="38">
        <v>7131</v>
      </c>
      <c r="K88" s="38"/>
      <c r="L88" s="38"/>
      <c r="M88" s="38"/>
      <c r="N88" s="80">
        <f t="shared" si="1"/>
        <v>7131</v>
      </c>
      <c r="O88" s="101">
        <f>N88*100/8512233.39815</f>
        <v>0.08377354880271269</v>
      </c>
      <c r="P88" s="48"/>
      <c r="R88" s="97"/>
      <c r="S88" s="74"/>
    </row>
    <row r="89" spans="1:19" s="82" customFormat="1" ht="12" customHeight="1" hidden="1">
      <c r="A89" s="158" t="s">
        <v>96</v>
      </c>
      <c r="B89" s="103"/>
      <c r="C89" s="103"/>
      <c r="D89" s="103"/>
      <c r="E89" s="71"/>
      <c r="F89" s="38"/>
      <c r="G89" s="38"/>
      <c r="H89" s="38"/>
      <c r="I89" s="38"/>
      <c r="J89" s="38"/>
      <c r="K89" s="38"/>
      <c r="L89" s="38"/>
      <c r="M89" s="38"/>
      <c r="N89" s="80">
        <f t="shared" si="1"/>
        <v>0</v>
      </c>
      <c r="O89" s="101">
        <f>N89*100/8512233.39815</f>
        <v>0</v>
      </c>
      <c r="P89" s="48"/>
      <c r="R89" s="97"/>
      <c r="S89" s="74"/>
    </row>
    <row r="90" spans="1:19" s="82" customFormat="1" ht="12" customHeight="1" hidden="1">
      <c r="A90" s="158" t="s">
        <v>41</v>
      </c>
      <c r="B90" s="103"/>
      <c r="C90" s="103"/>
      <c r="D90" s="103"/>
      <c r="E90" s="71"/>
      <c r="F90" s="38"/>
      <c r="G90" s="38"/>
      <c r="H90" s="38"/>
      <c r="I90" s="38"/>
      <c r="J90" s="38"/>
      <c r="K90" s="38"/>
      <c r="L90" s="38"/>
      <c r="M90" s="38"/>
      <c r="N90" s="80">
        <f t="shared" si="1"/>
        <v>0</v>
      </c>
      <c r="O90" s="101">
        <f aca="true" t="shared" si="2" ref="O90:O108">N90*100/8512233.39815</f>
        <v>0</v>
      </c>
      <c r="P90" s="48"/>
      <c r="R90" s="97"/>
      <c r="S90" s="74"/>
    </row>
    <row r="91" spans="1:19" s="82" customFormat="1" ht="12" customHeight="1" hidden="1">
      <c r="A91" s="158" t="s">
        <v>86</v>
      </c>
      <c r="B91" s="103"/>
      <c r="C91" s="103"/>
      <c r="D91" s="103"/>
      <c r="E91" s="71"/>
      <c r="F91" s="38"/>
      <c r="G91" s="38"/>
      <c r="H91" s="38"/>
      <c r="I91" s="38"/>
      <c r="J91" s="38"/>
      <c r="K91" s="154"/>
      <c r="L91" s="38"/>
      <c r="M91" s="38"/>
      <c r="N91" s="80">
        <f t="shared" si="1"/>
        <v>0</v>
      </c>
      <c r="O91" s="101">
        <f t="shared" si="2"/>
        <v>0</v>
      </c>
      <c r="P91" s="48"/>
      <c r="R91" s="97"/>
      <c r="S91" s="74"/>
    </row>
    <row r="92" spans="1:19" s="82" customFormat="1" ht="12" customHeight="1" hidden="1">
      <c r="A92" s="158" t="s">
        <v>102</v>
      </c>
      <c r="B92" s="103"/>
      <c r="C92" s="103"/>
      <c r="D92" s="103"/>
      <c r="E92" s="71"/>
      <c r="F92" s="38"/>
      <c r="G92" s="38"/>
      <c r="H92" s="38"/>
      <c r="I92" s="38"/>
      <c r="J92" s="38"/>
      <c r="K92" s="120"/>
      <c r="L92" s="38"/>
      <c r="M92" s="38"/>
      <c r="N92" s="80">
        <f>SUM(B92:M92)</f>
        <v>0</v>
      </c>
      <c r="O92" s="101">
        <f t="shared" si="2"/>
        <v>0</v>
      </c>
      <c r="P92" s="48"/>
      <c r="R92" s="97"/>
      <c r="S92" s="74"/>
    </row>
    <row r="93" spans="1:19" s="82" customFormat="1" ht="12" customHeight="1">
      <c r="A93" s="158" t="s">
        <v>87</v>
      </c>
      <c r="B93" s="103">
        <v>131347.3</v>
      </c>
      <c r="C93" s="103"/>
      <c r="D93" s="103"/>
      <c r="E93" s="71"/>
      <c r="F93" s="38">
        <v>29497.3</v>
      </c>
      <c r="G93" s="38"/>
      <c r="H93" s="38"/>
      <c r="I93" s="38">
        <v>35531.091</v>
      </c>
      <c r="J93" s="38">
        <v>49915.024</v>
      </c>
      <c r="K93" s="38">
        <v>21657.727</v>
      </c>
      <c r="L93" s="38">
        <v>53750</v>
      </c>
      <c r="M93" s="38">
        <v>33703.255</v>
      </c>
      <c r="N93" s="80">
        <f t="shared" si="1"/>
        <v>355401.697</v>
      </c>
      <c r="O93" s="101">
        <f t="shared" si="2"/>
        <v>4.175187408245184</v>
      </c>
      <c r="P93" s="48"/>
      <c r="R93" s="97"/>
      <c r="S93" s="74"/>
    </row>
    <row r="94" spans="1:19" s="82" customFormat="1" ht="12" customHeight="1">
      <c r="A94" s="157" t="s">
        <v>30</v>
      </c>
      <c r="B94" s="72"/>
      <c r="C94" s="72"/>
      <c r="D94" s="72"/>
      <c r="E94" s="38"/>
      <c r="F94" s="38"/>
      <c r="G94" s="38">
        <v>10052.475</v>
      </c>
      <c r="H94" s="38">
        <v>21112.738</v>
      </c>
      <c r="I94" s="38">
        <v>27500</v>
      </c>
      <c r="J94" s="38">
        <v>25250</v>
      </c>
      <c r="K94" s="38"/>
      <c r="L94" s="38"/>
      <c r="M94" s="38"/>
      <c r="N94" s="80">
        <f t="shared" si="1"/>
        <v>83915.213</v>
      </c>
      <c r="O94" s="101">
        <f t="shared" si="2"/>
        <v>0.9858189863336884</v>
      </c>
      <c r="P94" s="48"/>
      <c r="R94" s="97"/>
      <c r="S94" s="74"/>
    </row>
    <row r="95" spans="1:19" s="82" customFormat="1" ht="12" customHeight="1">
      <c r="A95" s="157" t="s">
        <v>133</v>
      </c>
      <c r="B95" s="72"/>
      <c r="C95" s="72">
        <v>20</v>
      </c>
      <c r="D95" s="72"/>
      <c r="E95" s="38"/>
      <c r="F95" s="38"/>
      <c r="G95" s="38"/>
      <c r="H95" s="38"/>
      <c r="I95" s="38"/>
      <c r="J95" s="38"/>
      <c r="K95" s="120"/>
      <c r="L95" s="38"/>
      <c r="M95" s="38"/>
      <c r="N95" s="80">
        <f t="shared" si="1"/>
        <v>20</v>
      </c>
      <c r="O95" s="101">
        <f t="shared" si="2"/>
        <v>0.0002349559635470837</v>
      </c>
      <c r="P95" s="48"/>
      <c r="R95" s="97"/>
      <c r="S95" s="74"/>
    </row>
    <row r="96" spans="1:19" s="82" customFormat="1" ht="12" customHeight="1">
      <c r="A96" s="157" t="s">
        <v>31</v>
      </c>
      <c r="B96" s="72">
        <v>450078</v>
      </c>
      <c r="C96" s="72">
        <v>53819.681</v>
      </c>
      <c r="D96" s="71">
        <v>184892.765</v>
      </c>
      <c r="E96" s="72">
        <v>48727.782</v>
      </c>
      <c r="F96" s="38">
        <v>55891.831</v>
      </c>
      <c r="G96" s="38">
        <v>164091.154</v>
      </c>
      <c r="H96" s="104">
        <v>175253.236</v>
      </c>
      <c r="I96" s="38">
        <v>362527.964</v>
      </c>
      <c r="J96" s="38">
        <v>457774.038</v>
      </c>
      <c r="K96" s="130">
        <v>345098</v>
      </c>
      <c r="L96" s="38">
        <v>336616.664</v>
      </c>
      <c r="M96" s="38">
        <v>488073.309</v>
      </c>
      <c r="N96" s="80">
        <f t="shared" si="1"/>
        <v>3122844.4239999996</v>
      </c>
      <c r="O96" s="101">
        <f t="shared" si="2"/>
        <v>36.68654603242788</v>
      </c>
      <c r="P96" s="48"/>
      <c r="R96" s="97"/>
      <c r="S96" s="74"/>
    </row>
    <row r="97" spans="1:19" s="82" customFormat="1" ht="12" customHeight="1">
      <c r="A97" s="157" t="s">
        <v>67</v>
      </c>
      <c r="B97" s="72"/>
      <c r="C97" s="72"/>
      <c r="D97" s="105"/>
      <c r="E97" s="72"/>
      <c r="F97" s="38"/>
      <c r="G97" s="38">
        <v>20250</v>
      </c>
      <c r="H97" s="104"/>
      <c r="I97" s="38">
        <v>4000.024</v>
      </c>
      <c r="J97" s="38">
        <v>19000</v>
      </c>
      <c r="K97" s="38">
        <v>5500</v>
      </c>
      <c r="L97" s="38">
        <v>16000</v>
      </c>
      <c r="M97" s="38"/>
      <c r="N97" s="80">
        <f t="shared" si="1"/>
        <v>64750.024000000005</v>
      </c>
      <c r="O97" s="101">
        <f t="shared" si="2"/>
        <v>0.7606702139308398</v>
      </c>
      <c r="R97" s="97"/>
      <c r="S97" s="74"/>
    </row>
    <row r="98" spans="1:19" s="82" customFormat="1" ht="12" customHeight="1">
      <c r="A98" s="157" t="s">
        <v>58</v>
      </c>
      <c r="B98" s="72"/>
      <c r="C98" s="72"/>
      <c r="D98" s="105"/>
      <c r="E98" s="72"/>
      <c r="F98" s="38"/>
      <c r="G98" s="38"/>
      <c r="H98" s="104"/>
      <c r="I98" s="38"/>
      <c r="J98" s="38">
        <v>180</v>
      </c>
      <c r="K98" s="38">
        <v>120</v>
      </c>
      <c r="L98" s="38"/>
      <c r="M98" s="38"/>
      <c r="N98" s="80">
        <f t="shared" si="1"/>
        <v>300</v>
      </c>
      <c r="O98" s="101">
        <f t="shared" si="2"/>
        <v>0.0035243394532062555</v>
      </c>
      <c r="R98" s="97"/>
      <c r="S98" s="74"/>
    </row>
    <row r="99" spans="1:19" s="82" customFormat="1" ht="12" customHeight="1">
      <c r="A99" s="157" t="s">
        <v>90</v>
      </c>
      <c r="B99" s="72"/>
      <c r="C99" s="72"/>
      <c r="D99" s="105"/>
      <c r="E99" s="72"/>
      <c r="F99" s="38"/>
      <c r="G99" s="38"/>
      <c r="H99" s="104"/>
      <c r="I99" s="38">
        <v>40</v>
      </c>
      <c r="J99" s="38">
        <v>69</v>
      </c>
      <c r="K99" s="38">
        <v>9</v>
      </c>
      <c r="L99" s="38"/>
      <c r="M99" s="38"/>
      <c r="N99" s="80">
        <f t="shared" si="1"/>
        <v>118</v>
      </c>
      <c r="O99" s="101">
        <f t="shared" si="2"/>
        <v>0.0013862401849277937</v>
      </c>
      <c r="R99" s="97"/>
      <c r="S99" s="74"/>
    </row>
    <row r="100" spans="1:19" s="82" customFormat="1" ht="12" customHeight="1">
      <c r="A100" s="157" t="s">
        <v>73</v>
      </c>
      <c r="B100" s="72"/>
      <c r="C100" s="72"/>
      <c r="D100" s="105"/>
      <c r="E100" s="72"/>
      <c r="F100" s="38"/>
      <c r="G100" s="38"/>
      <c r="H100" s="104"/>
      <c r="I100" s="38"/>
      <c r="J100" s="38"/>
      <c r="K100" s="38"/>
      <c r="L100" s="38"/>
      <c r="M100" s="38"/>
      <c r="N100" s="80">
        <f t="shared" si="1"/>
        <v>0</v>
      </c>
      <c r="O100" s="101">
        <f t="shared" si="2"/>
        <v>0</v>
      </c>
      <c r="R100" s="97"/>
      <c r="S100" s="74"/>
    </row>
    <row r="101" spans="1:19" s="82" customFormat="1" ht="12" customHeight="1">
      <c r="A101" s="157" t="s">
        <v>109</v>
      </c>
      <c r="B101" s="72"/>
      <c r="C101" s="72"/>
      <c r="D101" s="105"/>
      <c r="E101" s="72"/>
      <c r="F101" s="38"/>
      <c r="G101" s="38"/>
      <c r="H101" s="104"/>
      <c r="I101" s="38"/>
      <c r="J101" s="38"/>
      <c r="K101" s="38"/>
      <c r="L101" s="38"/>
      <c r="M101" s="38"/>
      <c r="N101" s="80">
        <f>SUM(B101:M101)</f>
        <v>0</v>
      </c>
      <c r="O101" s="101">
        <f t="shared" si="2"/>
        <v>0</v>
      </c>
      <c r="R101" s="97"/>
      <c r="S101" s="74"/>
    </row>
    <row r="102" spans="1:19" s="82" customFormat="1" ht="12" customHeight="1">
      <c r="A102" s="157" t="s">
        <v>61</v>
      </c>
      <c r="B102" s="72"/>
      <c r="C102" s="72"/>
      <c r="D102" s="105"/>
      <c r="E102" s="72"/>
      <c r="F102" s="38"/>
      <c r="G102" s="38"/>
      <c r="H102" s="104"/>
      <c r="I102" s="38"/>
      <c r="J102" s="38"/>
      <c r="K102" s="38"/>
      <c r="L102" s="38"/>
      <c r="M102" s="38"/>
      <c r="N102" s="80">
        <f t="shared" si="1"/>
        <v>0</v>
      </c>
      <c r="O102" s="101">
        <f t="shared" si="2"/>
        <v>0</v>
      </c>
      <c r="R102" s="97"/>
      <c r="S102" s="74"/>
    </row>
    <row r="103" spans="1:19" s="82" customFormat="1" ht="12" customHeight="1">
      <c r="A103" s="157" t="s">
        <v>97</v>
      </c>
      <c r="B103" s="72"/>
      <c r="C103" s="72"/>
      <c r="D103" s="105"/>
      <c r="E103" s="72"/>
      <c r="F103" s="38"/>
      <c r="G103" s="38"/>
      <c r="H103" s="104">
        <v>11970</v>
      </c>
      <c r="I103" s="38">
        <v>10121.1</v>
      </c>
      <c r="J103" s="38"/>
      <c r="K103" s="38">
        <v>1470</v>
      </c>
      <c r="L103" s="38">
        <v>690.95</v>
      </c>
      <c r="M103" s="38">
        <v>19914.25</v>
      </c>
      <c r="N103" s="80">
        <f t="shared" si="1"/>
        <v>44166.3</v>
      </c>
      <c r="O103" s="101">
        <f t="shared" si="2"/>
        <v>0.5188567786404782</v>
      </c>
      <c r="R103" s="97"/>
      <c r="S103" s="74"/>
    </row>
    <row r="104" spans="1:19" s="82" customFormat="1" ht="12" customHeight="1">
      <c r="A104" s="157" t="s">
        <v>101</v>
      </c>
      <c r="B104" s="72"/>
      <c r="C104" s="72"/>
      <c r="D104" s="105"/>
      <c r="E104" s="72"/>
      <c r="F104" s="38"/>
      <c r="G104" s="38"/>
      <c r="H104" s="104">
        <v>4964.456</v>
      </c>
      <c r="I104" s="38">
        <v>7771.54</v>
      </c>
      <c r="J104" s="38">
        <v>66491.609</v>
      </c>
      <c r="K104" s="38"/>
      <c r="L104" s="38">
        <v>50066</v>
      </c>
      <c r="M104" s="38">
        <v>27500</v>
      </c>
      <c r="N104" s="80">
        <f>SUM(B104:M104)</f>
        <v>156793.60499999998</v>
      </c>
      <c r="O104" s="101">
        <f t="shared" si="2"/>
        <v>1.841979627039792</v>
      </c>
      <c r="R104" s="97"/>
      <c r="S104" s="74"/>
    </row>
    <row r="105" spans="1:19" s="82" customFormat="1" ht="12" customHeight="1">
      <c r="A105" s="157" t="s">
        <v>113</v>
      </c>
      <c r="B105" s="72"/>
      <c r="C105" s="72"/>
      <c r="D105" s="105"/>
      <c r="E105" s="72"/>
      <c r="F105" s="38"/>
      <c r="G105" s="38"/>
      <c r="H105" s="104"/>
      <c r="I105" s="38">
        <v>14585</v>
      </c>
      <c r="J105" s="38"/>
      <c r="K105" s="120"/>
      <c r="L105" s="38"/>
      <c r="M105" s="38"/>
      <c r="N105" s="80">
        <f>SUM(B105:M105)</f>
        <v>14585</v>
      </c>
      <c r="O105" s="101">
        <f t="shared" si="2"/>
        <v>0.1713416364167108</v>
      </c>
      <c r="R105" s="97"/>
      <c r="S105" s="74"/>
    </row>
    <row r="106" spans="1:19" s="82" customFormat="1" ht="12" customHeight="1">
      <c r="A106" s="157" t="s">
        <v>95</v>
      </c>
      <c r="B106" s="72"/>
      <c r="C106" s="72"/>
      <c r="D106" s="105"/>
      <c r="E106" s="72"/>
      <c r="F106" s="38"/>
      <c r="G106" s="38"/>
      <c r="H106" s="104"/>
      <c r="I106" s="38"/>
      <c r="J106" s="38"/>
      <c r="K106" s="120"/>
      <c r="L106" s="38"/>
      <c r="M106" s="38"/>
      <c r="N106" s="80">
        <f t="shared" si="1"/>
        <v>0</v>
      </c>
      <c r="O106" s="101">
        <f t="shared" si="2"/>
        <v>0</v>
      </c>
      <c r="R106" s="97"/>
      <c r="S106" s="74"/>
    </row>
    <row r="107" spans="1:19" s="82" customFormat="1" ht="12" customHeight="1">
      <c r="A107" s="158" t="s">
        <v>52</v>
      </c>
      <c r="B107" s="103"/>
      <c r="C107" s="103"/>
      <c r="D107" s="105"/>
      <c r="E107" s="38"/>
      <c r="F107" s="38"/>
      <c r="G107" s="38"/>
      <c r="H107" s="38"/>
      <c r="I107" s="38"/>
      <c r="J107" s="38"/>
      <c r="K107" s="38"/>
      <c r="L107" s="38"/>
      <c r="M107" s="38">
        <v>25000</v>
      </c>
      <c r="N107" s="80">
        <f t="shared" si="1"/>
        <v>25000</v>
      </c>
      <c r="O107" s="101">
        <f t="shared" si="2"/>
        <v>0.2936949544338546</v>
      </c>
      <c r="R107" s="97"/>
      <c r="S107" s="74"/>
    </row>
    <row r="108" spans="1:19" s="82" customFormat="1" ht="12" customHeight="1">
      <c r="A108" s="158" t="s">
        <v>114</v>
      </c>
      <c r="B108" s="103"/>
      <c r="C108" s="103">
        <v>51350</v>
      </c>
      <c r="D108" s="105">
        <v>800</v>
      </c>
      <c r="E108" s="38">
        <v>24810.63</v>
      </c>
      <c r="F108" s="38">
        <v>83800</v>
      </c>
      <c r="G108" s="38"/>
      <c r="H108" s="38"/>
      <c r="I108" s="38">
        <v>321533</v>
      </c>
      <c r="J108" s="38">
        <v>272792.331</v>
      </c>
      <c r="K108" s="38">
        <v>23913.342</v>
      </c>
      <c r="L108" s="38">
        <v>29017.855</v>
      </c>
      <c r="M108" s="38">
        <v>119186.305</v>
      </c>
      <c r="N108" s="80">
        <f>SUM(B108:M108)</f>
        <v>927203.463</v>
      </c>
      <c r="O108" s="101">
        <f t="shared" si="2"/>
        <v>10.892599152667888</v>
      </c>
      <c r="R108" s="97"/>
      <c r="S108" s="74"/>
    </row>
    <row r="109" spans="1:19" s="82" customFormat="1" ht="12" customHeight="1">
      <c r="A109" s="158" t="s">
        <v>120</v>
      </c>
      <c r="B109" s="103"/>
      <c r="C109" s="103"/>
      <c r="D109" s="105"/>
      <c r="E109" s="38"/>
      <c r="F109" s="38"/>
      <c r="G109" s="38"/>
      <c r="H109" s="38"/>
      <c r="I109" s="38"/>
      <c r="J109" s="38"/>
      <c r="K109" s="38"/>
      <c r="L109" s="38"/>
      <c r="M109" s="38"/>
      <c r="N109" s="80">
        <f>SUM(B109:M109)</f>
        <v>0</v>
      </c>
      <c r="O109" s="101">
        <f>N109*100/8512233.39815</f>
        <v>0</v>
      </c>
      <c r="R109" s="97"/>
      <c r="S109" s="74"/>
    </row>
    <row r="110" spans="1:19" s="82" customFormat="1" ht="12" customHeight="1">
      <c r="A110" s="158" t="s">
        <v>68</v>
      </c>
      <c r="B110" s="103"/>
      <c r="C110" s="103"/>
      <c r="D110" s="105"/>
      <c r="E110" s="38"/>
      <c r="F110" s="38"/>
      <c r="G110" s="38"/>
      <c r="H110" s="38"/>
      <c r="I110" s="38"/>
      <c r="J110" s="38"/>
      <c r="K110" s="38"/>
      <c r="L110" s="38"/>
      <c r="M110" s="38"/>
      <c r="N110" s="80">
        <f>SUM(B110:M110)</f>
        <v>0</v>
      </c>
      <c r="O110" s="101">
        <f>N110*100/3461</f>
        <v>0</v>
      </c>
      <c r="R110" s="97"/>
      <c r="S110" s="74"/>
    </row>
    <row r="111" spans="1:15" ht="12" customHeight="1">
      <c r="A111" s="21" t="s">
        <v>4</v>
      </c>
      <c r="B111" s="40">
        <f aca="true" t="shared" si="3" ref="B111:G111">SUM(B5:B110)</f>
        <v>2081385.4710000001</v>
      </c>
      <c r="C111" s="40">
        <f t="shared" si="3"/>
        <v>521473.21599999996</v>
      </c>
      <c r="D111" s="40">
        <f t="shared" si="3"/>
        <v>506421.97900000005</v>
      </c>
      <c r="E111" s="40">
        <f t="shared" si="3"/>
        <v>536048.976</v>
      </c>
      <c r="F111" s="40">
        <f t="shared" si="3"/>
        <v>615596.0889999999</v>
      </c>
      <c r="G111" s="40">
        <f t="shared" si="3"/>
        <v>1159403.616</v>
      </c>
      <c r="H111" s="49">
        <f aca="true" t="shared" si="4" ref="H111:M111">SUM(H5:H110)</f>
        <v>1282157.6109999998</v>
      </c>
      <c r="I111" s="40">
        <f t="shared" si="4"/>
        <v>2814889.3280000007</v>
      </c>
      <c r="J111" s="40">
        <f t="shared" si="4"/>
        <v>3636730.9530000007</v>
      </c>
      <c r="K111" s="129">
        <f t="shared" si="4"/>
        <v>2706410.7269999995</v>
      </c>
      <c r="L111" s="40">
        <f t="shared" si="4"/>
        <v>2015961.0999999999</v>
      </c>
      <c r="M111" s="40">
        <f t="shared" si="4"/>
        <v>2989994.89</v>
      </c>
      <c r="N111" s="57">
        <f>SUM(B111:M111)</f>
        <v>20866473.956</v>
      </c>
      <c r="O111" s="101">
        <f>N111*100/3461</f>
        <v>602903.0325339497</v>
      </c>
    </row>
    <row r="112" spans="2:14" ht="13.5">
      <c r="B112" s="66"/>
      <c r="C112" s="66"/>
      <c r="D112" s="66"/>
      <c r="E112" s="73"/>
      <c r="F112" s="66"/>
      <c r="G112" s="66"/>
      <c r="H112" s="66"/>
      <c r="I112" s="66"/>
      <c r="J112" s="65"/>
      <c r="K112" s="48"/>
      <c r="N112" s="61"/>
    </row>
    <row r="113" spans="6:10" ht="13.5">
      <c r="F113" s="106"/>
      <c r="G113" s="106"/>
      <c r="H113" s="107"/>
      <c r="I113" s="106"/>
      <c r="J113" s="107"/>
    </row>
    <row r="114" spans="8:9" ht="14.25">
      <c r="H114" s="121"/>
      <c r="I114" s="122"/>
    </row>
    <row r="115" spans="8:9" ht="14.25">
      <c r="H115" s="121"/>
      <c r="I115" s="1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N46" sqref="N46"/>
    </sheetView>
  </sheetViews>
  <sheetFormatPr defaultColWidth="9.00390625" defaultRowHeight="12.75"/>
  <cols>
    <col min="1" max="1" width="15.75390625" style="25" customWidth="1"/>
    <col min="2" max="4" width="10.75390625" style="25" customWidth="1"/>
    <col min="5" max="5" width="10.75390625" style="24" customWidth="1"/>
    <col min="6" max="10" width="10.75390625" style="25" customWidth="1"/>
    <col min="11" max="16384" width="9.125" style="25" customWidth="1"/>
  </cols>
  <sheetData>
    <row r="1" spans="1:5" ht="13.5">
      <c r="A1" s="2" t="s">
        <v>7</v>
      </c>
      <c r="B1" s="2"/>
      <c r="C1" s="2"/>
      <c r="D1" s="2"/>
      <c r="E1" s="44"/>
    </row>
    <row r="2" spans="1:13" ht="13.5">
      <c r="A2" s="18">
        <v>2015</v>
      </c>
      <c r="B2" s="27" t="s">
        <v>38</v>
      </c>
      <c r="C2" s="27" t="s">
        <v>39</v>
      </c>
      <c r="D2" s="27" t="s">
        <v>40</v>
      </c>
      <c r="E2" s="27" t="s">
        <v>10</v>
      </c>
      <c r="F2" s="152" t="s">
        <v>11</v>
      </c>
      <c r="G2" s="152" t="s">
        <v>12</v>
      </c>
      <c r="H2" s="152" t="s">
        <v>13</v>
      </c>
      <c r="I2" s="152" t="s">
        <v>14</v>
      </c>
      <c r="J2" s="152" t="s">
        <v>15</v>
      </c>
      <c r="K2" s="152" t="s">
        <v>16</v>
      </c>
      <c r="L2" s="152" t="s">
        <v>17</v>
      </c>
      <c r="M2" s="152" t="s">
        <v>18</v>
      </c>
    </row>
    <row r="3" spans="1:13" ht="14.25" customHeight="1">
      <c r="A3" s="17" t="s">
        <v>4</v>
      </c>
      <c r="B3" s="45">
        <v>40</v>
      </c>
      <c r="C3" s="45">
        <v>20</v>
      </c>
      <c r="D3" s="45">
        <v>413</v>
      </c>
      <c r="E3" s="45">
        <v>63</v>
      </c>
      <c r="F3" s="36">
        <v>40</v>
      </c>
      <c r="G3" s="36">
        <v>20</v>
      </c>
      <c r="H3" s="36">
        <v>36</v>
      </c>
      <c r="I3" s="36">
        <v>1044</v>
      </c>
      <c r="J3" s="36">
        <v>1198</v>
      </c>
      <c r="K3" s="36">
        <v>2823</v>
      </c>
      <c r="L3" s="36">
        <v>7194</v>
      </c>
      <c r="M3" s="36">
        <v>2880</v>
      </c>
    </row>
    <row r="4" spans="1:24" ht="12.75">
      <c r="A4" s="8" t="s">
        <v>33</v>
      </c>
      <c r="B4" s="33">
        <v>0</v>
      </c>
      <c r="C4" s="33">
        <v>0</v>
      </c>
      <c r="D4" s="33">
        <v>0</v>
      </c>
      <c r="E4" s="41">
        <v>0</v>
      </c>
      <c r="F4" s="41">
        <v>0</v>
      </c>
      <c r="G4" s="41">
        <v>0</v>
      </c>
      <c r="H4" s="41">
        <v>0</v>
      </c>
      <c r="I4" s="35">
        <v>0</v>
      </c>
      <c r="J4" s="41">
        <v>0</v>
      </c>
      <c r="K4" s="41">
        <v>0</v>
      </c>
      <c r="L4" s="35">
        <v>0</v>
      </c>
      <c r="M4" s="35">
        <v>0</v>
      </c>
      <c r="N4"/>
      <c r="O4"/>
      <c r="T4" s="90"/>
      <c r="U4" s="90"/>
      <c r="V4" s="90"/>
      <c r="W4" s="89"/>
      <c r="X4" s="89"/>
    </row>
    <row r="5" spans="1:24" ht="12.75">
      <c r="A5" s="10" t="s">
        <v>34</v>
      </c>
      <c r="B5" s="35">
        <v>0</v>
      </c>
      <c r="C5" s="35">
        <v>0</v>
      </c>
      <c r="D5" s="35">
        <v>0</v>
      </c>
      <c r="E5" s="41">
        <v>0</v>
      </c>
      <c r="F5" s="41">
        <v>0</v>
      </c>
      <c r="G5" s="41">
        <v>0</v>
      </c>
      <c r="H5" s="41">
        <v>0</v>
      </c>
      <c r="I5" s="35">
        <v>0</v>
      </c>
      <c r="J5" s="41">
        <v>0</v>
      </c>
      <c r="K5" s="41">
        <v>0</v>
      </c>
      <c r="L5" s="35">
        <v>0</v>
      </c>
      <c r="M5" s="41">
        <v>500</v>
      </c>
      <c r="T5" s="91"/>
      <c r="U5" s="92"/>
      <c r="V5" s="92"/>
      <c r="W5" s="90"/>
      <c r="X5" s="89"/>
    </row>
    <row r="6" spans="1:24" ht="12.75">
      <c r="A6" s="10" t="s">
        <v>35</v>
      </c>
      <c r="B6" s="35">
        <v>0</v>
      </c>
      <c r="C6" s="35">
        <v>0</v>
      </c>
      <c r="D6" s="41">
        <v>158</v>
      </c>
      <c r="E6" s="41">
        <v>0</v>
      </c>
      <c r="F6" s="41">
        <v>0</v>
      </c>
      <c r="G6" s="41">
        <v>0</v>
      </c>
      <c r="H6" s="41">
        <v>0</v>
      </c>
      <c r="I6" s="41">
        <v>1000</v>
      </c>
      <c r="J6" s="41">
        <v>1020</v>
      </c>
      <c r="K6" s="41">
        <v>53</v>
      </c>
      <c r="L6" s="41">
        <v>4070</v>
      </c>
      <c r="M6" s="41">
        <v>2130</v>
      </c>
      <c r="T6" s="92"/>
      <c r="U6" s="92"/>
      <c r="V6" s="92"/>
      <c r="W6" s="92"/>
      <c r="X6" s="89"/>
    </row>
    <row r="7" spans="1:24" ht="12.75">
      <c r="A7" s="10" t="s">
        <v>32</v>
      </c>
      <c r="B7" s="35">
        <v>20</v>
      </c>
      <c r="C7" s="35">
        <v>0</v>
      </c>
      <c r="D7" s="41">
        <v>146</v>
      </c>
      <c r="E7" s="41">
        <v>23</v>
      </c>
      <c r="F7" s="41">
        <v>0</v>
      </c>
      <c r="G7" s="41">
        <v>0</v>
      </c>
      <c r="H7" s="41">
        <v>16</v>
      </c>
      <c r="I7" s="41">
        <v>24</v>
      </c>
      <c r="J7" s="41">
        <v>158</v>
      </c>
      <c r="K7" s="41">
        <v>5</v>
      </c>
      <c r="L7" s="37">
        <v>553</v>
      </c>
      <c r="M7" s="37">
        <v>8</v>
      </c>
      <c r="P7" s="144"/>
      <c r="T7" s="92"/>
      <c r="U7" s="92"/>
      <c r="V7" s="92"/>
      <c r="W7" s="92"/>
      <c r="X7" s="89"/>
    </row>
    <row r="8" spans="1:24" ht="12.75">
      <c r="A8" s="10" t="s">
        <v>8</v>
      </c>
      <c r="B8" s="35">
        <v>0</v>
      </c>
      <c r="C8" s="35">
        <v>0</v>
      </c>
      <c r="D8" s="35">
        <v>0</v>
      </c>
      <c r="E8" s="24">
        <v>0</v>
      </c>
      <c r="F8" s="41">
        <v>0</v>
      </c>
      <c r="G8" s="41">
        <v>0</v>
      </c>
      <c r="H8" s="41">
        <v>0</v>
      </c>
      <c r="I8" s="35">
        <v>0</v>
      </c>
      <c r="J8" s="37">
        <v>0</v>
      </c>
      <c r="K8" s="41">
        <v>20</v>
      </c>
      <c r="L8" s="37">
        <v>0</v>
      </c>
      <c r="M8" s="37">
        <v>0</v>
      </c>
      <c r="P8" s="144"/>
      <c r="T8" s="92"/>
      <c r="U8" s="92"/>
      <c r="V8" s="92"/>
      <c r="W8" s="92"/>
      <c r="X8" s="89"/>
    </row>
    <row r="9" spans="1:24" ht="12.75">
      <c r="A9" s="10" t="s">
        <v>51</v>
      </c>
      <c r="B9" s="35">
        <v>20</v>
      </c>
      <c r="C9" s="35">
        <v>20</v>
      </c>
      <c r="D9" s="35">
        <v>109</v>
      </c>
      <c r="E9" s="41">
        <v>40</v>
      </c>
      <c r="F9" s="41">
        <v>40</v>
      </c>
      <c r="G9" s="41">
        <v>20</v>
      </c>
      <c r="H9" s="41">
        <v>20</v>
      </c>
      <c r="I9" s="35">
        <v>20</v>
      </c>
      <c r="J9" s="37">
        <v>20</v>
      </c>
      <c r="K9" s="41">
        <v>2745</v>
      </c>
      <c r="L9" s="37">
        <v>2571</v>
      </c>
      <c r="M9" s="37">
        <v>242</v>
      </c>
      <c r="P9" s="144"/>
      <c r="T9" s="92"/>
      <c r="U9" s="92"/>
      <c r="V9" s="92"/>
      <c r="W9" s="92"/>
      <c r="X9" s="89"/>
    </row>
    <row r="10" spans="5:24" ht="12.75">
      <c r="E10" s="46"/>
      <c r="J10" s="26"/>
      <c r="K10" s="26"/>
      <c r="L10" s="26"/>
      <c r="M10" s="26"/>
      <c r="P10" s="145"/>
      <c r="T10" s="89"/>
      <c r="U10" s="92"/>
      <c r="V10" s="92"/>
      <c r="W10" s="92"/>
      <c r="X10" s="89"/>
    </row>
    <row r="11" spans="10:24" ht="12.75">
      <c r="J11" s="26"/>
      <c r="K11" s="26"/>
      <c r="L11" s="26"/>
      <c r="M11" s="26"/>
      <c r="P11" s="146"/>
      <c r="U11" s="89"/>
      <c r="V11" s="89"/>
      <c r="W11" s="89"/>
      <c r="X11" s="89"/>
    </row>
    <row r="12" spans="10:24" ht="12.75">
      <c r="J12" s="26"/>
      <c r="K12" s="26"/>
      <c r="U12" s="89"/>
      <c r="V12" s="89"/>
      <c r="W12" s="89"/>
      <c r="X12" s="89"/>
    </row>
    <row r="13" spans="9:10" ht="12.75">
      <c r="I13" s="26"/>
      <c r="J13" s="26"/>
    </row>
    <row r="14" spans="9:11" ht="12.75">
      <c r="I14" s="51"/>
      <c r="J14" s="26"/>
      <c r="K14" s="26"/>
    </row>
    <row r="15" spans="9:11" ht="12.75">
      <c r="I15" s="52"/>
      <c r="J15" s="26"/>
      <c r="K15" s="26"/>
    </row>
    <row r="16" spans="9:11" ht="12.75">
      <c r="I16" s="52"/>
      <c r="J16" s="26"/>
      <c r="K16" s="26"/>
    </row>
    <row r="17" spans="10:11" ht="12.75">
      <c r="J17" s="26"/>
      <c r="K17" s="26"/>
    </row>
    <row r="18" spans="9:11" ht="12.75">
      <c r="I18" s="52"/>
      <c r="J18" s="26"/>
      <c r="K18" s="26"/>
    </row>
    <row r="19" spans="9:11" ht="12.75">
      <c r="I19" s="52"/>
      <c r="J19" s="26"/>
      <c r="K19" s="26"/>
    </row>
    <row r="20" spans="9:11" ht="12.75">
      <c r="I20" s="52"/>
      <c r="J20" s="26"/>
      <c r="K20" s="26"/>
    </row>
    <row r="21" spans="10:12" ht="12.75">
      <c r="J21" s="26"/>
      <c r="K21" s="26"/>
      <c r="L21" s="26"/>
    </row>
    <row r="22" spans="1:12" ht="12.75">
      <c r="A22" s="11"/>
      <c r="B22" s="11"/>
      <c r="C22" s="11"/>
      <c r="D22" s="11"/>
      <c r="E22" s="13"/>
      <c r="J22" s="26"/>
      <c r="L22" s="26"/>
    </row>
    <row r="23" spans="1:12" ht="12.75">
      <c r="A23" s="15"/>
      <c r="B23" s="15"/>
      <c r="C23" s="15"/>
      <c r="D23" s="15"/>
      <c r="E23" s="13"/>
      <c r="J23" s="26"/>
      <c r="K23" s="26"/>
      <c r="L23" s="26"/>
    </row>
    <row r="24" spans="1:12" ht="12.75">
      <c r="A24" s="15"/>
      <c r="B24" s="15"/>
      <c r="C24" s="15"/>
      <c r="D24" s="15"/>
      <c r="E24" s="13"/>
      <c r="J24" s="26"/>
      <c r="K24" s="26"/>
      <c r="L24" s="26"/>
    </row>
    <row r="25" spans="1:12" ht="12.75">
      <c r="A25" s="15"/>
      <c r="B25" s="15"/>
      <c r="C25" s="15"/>
      <c r="D25" s="15"/>
      <c r="E25" s="13"/>
      <c r="J25" s="26"/>
      <c r="K25" s="26"/>
      <c r="L25" s="26"/>
    </row>
    <row r="26" spans="10:12" ht="12.75">
      <c r="J26" s="26"/>
      <c r="K26" s="26"/>
      <c r="L26" s="26"/>
    </row>
    <row r="27" spans="10:12" ht="12.75">
      <c r="J27" s="26"/>
      <c r="K27" s="26"/>
      <c r="L27" s="26"/>
    </row>
    <row r="28" spans="10:13" ht="12.75">
      <c r="J28" s="26"/>
      <c r="K28" s="26"/>
      <c r="L28" s="26"/>
      <c r="M28" s="26"/>
    </row>
    <row r="29" spans="10:13" ht="12.75">
      <c r="J29" s="26"/>
      <c r="K29" s="26"/>
      <c r="L29" s="26"/>
      <c r="M29" s="26"/>
    </row>
    <row r="30" spans="10:15" ht="12.75">
      <c r="J30" s="26"/>
      <c r="K30" s="26"/>
      <c r="L30" s="26"/>
      <c r="M30" s="26"/>
      <c r="O30" s="146"/>
    </row>
    <row r="31" spans="10:15" ht="12.75">
      <c r="J31" s="26"/>
      <c r="K31" s="26"/>
      <c r="L31" s="26"/>
      <c r="M31" s="26"/>
      <c r="O31" s="141"/>
    </row>
    <row r="32" spans="1:15" ht="13.5">
      <c r="A32" s="2" t="s">
        <v>9</v>
      </c>
      <c r="B32" s="2"/>
      <c r="C32" s="2"/>
      <c r="D32" s="2"/>
      <c r="E32" s="44"/>
      <c r="F32" s="11"/>
      <c r="G32" s="13"/>
      <c r="H32" s="13"/>
      <c r="I32" s="13"/>
      <c r="J32" s="32"/>
      <c r="K32" s="26"/>
      <c r="L32" s="26"/>
      <c r="M32" s="26"/>
      <c r="O32" s="141"/>
    </row>
    <row r="33" spans="1:15" ht="13.5">
      <c r="A33" s="18">
        <v>2015</v>
      </c>
      <c r="B33" s="27" t="s">
        <v>38</v>
      </c>
      <c r="C33" s="27" t="s">
        <v>39</v>
      </c>
      <c r="D33" s="27" t="s">
        <v>40</v>
      </c>
      <c r="E33" s="27" t="s">
        <v>10</v>
      </c>
      <c r="F33" s="152" t="s">
        <v>11</v>
      </c>
      <c r="G33" s="152" t="s">
        <v>12</v>
      </c>
      <c r="H33" s="152" t="s">
        <v>13</v>
      </c>
      <c r="I33" s="152" t="s">
        <v>14</v>
      </c>
      <c r="J33" s="152" t="s">
        <v>15</v>
      </c>
      <c r="K33" s="152" t="s">
        <v>16</v>
      </c>
      <c r="L33" s="152" t="s">
        <v>17</v>
      </c>
      <c r="M33" s="152" t="s">
        <v>18</v>
      </c>
      <c r="O33" s="141"/>
    </row>
    <row r="34" spans="1:15" ht="14.25" customHeight="1">
      <c r="A34" s="17" t="s">
        <v>4</v>
      </c>
      <c r="B34" s="45">
        <v>29</v>
      </c>
      <c r="C34" s="45">
        <v>7</v>
      </c>
      <c r="D34" s="45">
        <v>204</v>
      </c>
      <c r="E34" s="36">
        <v>51</v>
      </c>
      <c r="F34" s="36">
        <v>15</v>
      </c>
      <c r="G34" s="36">
        <v>8212</v>
      </c>
      <c r="H34" s="36">
        <v>19079</v>
      </c>
      <c r="I34" s="36">
        <v>117623</v>
      </c>
      <c r="J34" s="36">
        <v>227001</v>
      </c>
      <c r="K34" s="36">
        <v>317884</v>
      </c>
      <c r="L34" s="36">
        <v>724492</v>
      </c>
      <c r="M34" s="36">
        <v>325</v>
      </c>
      <c r="O34" s="147"/>
    </row>
    <row r="35" spans="1:15" ht="12.75">
      <c r="A35" s="8" t="s">
        <v>33</v>
      </c>
      <c r="B35" s="33">
        <v>0</v>
      </c>
      <c r="C35" s="33">
        <v>0</v>
      </c>
      <c r="D35" s="33">
        <v>0</v>
      </c>
      <c r="E35" s="41">
        <v>0</v>
      </c>
      <c r="F35" s="41">
        <v>0</v>
      </c>
      <c r="G35" s="41">
        <v>0</v>
      </c>
      <c r="H35" s="41">
        <v>0</v>
      </c>
      <c r="I35" s="35">
        <v>0</v>
      </c>
      <c r="J35" s="35">
        <v>0</v>
      </c>
      <c r="K35" s="41">
        <v>0</v>
      </c>
      <c r="L35" s="35">
        <v>0</v>
      </c>
      <c r="M35" s="35">
        <v>0</v>
      </c>
      <c r="O35" s="146"/>
    </row>
    <row r="36" spans="1:15" ht="12.75">
      <c r="A36" s="10" t="s">
        <v>34</v>
      </c>
      <c r="B36" s="35">
        <v>0</v>
      </c>
      <c r="C36" s="35">
        <v>0</v>
      </c>
      <c r="D36" s="35">
        <v>0</v>
      </c>
      <c r="E36" s="41">
        <v>0</v>
      </c>
      <c r="F36" s="41">
        <v>0</v>
      </c>
      <c r="G36" s="41">
        <v>0</v>
      </c>
      <c r="H36" s="41">
        <v>0</v>
      </c>
      <c r="I36" s="35">
        <v>0</v>
      </c>
      <c r="J36" s="35">
        <v>0</v>
      </c>
      <c r="K36" s="41">
        <v>0</v>
      </c>
      <c r="L36" s="35">
        <v>0</v>
      </c>
      <c r="M36" s="35">
        <v>54</v>
      </c>
      <c r="O36" s="146"/>
    </row>
    <row r="37" spans="1:13" ht="12.75">
      <c r="A37" s="10" t="s">
        <v>35</v>
      </c>
      <c r="B37" s="35">
        <v>0</v>
      </c>
      <c r="C37" s="35">
        <v>0</v>
      </c>
      <c r="D37" s="41">
        <v>97</v>
      </c>
      <c r="E37" s="41">
        <v>0</v>
      </c>
      <c r="F37" s="41">
        <v>0</v>
      </c>
      <c r="G37" s="41">
        <v>0</v>
      </c>
      <c r="H37" s="41">
        <v>0</v>
      </c>
      <c r="I37" s="41">
        <v>96555</v>
      </c>
      <c r="J37" s="41">
        <v>93113</v>
      </c>
      <c r="K37" s="41">
        <v>199</v>
      </c>
      <c r="L37" s="41">
        <v>438</v>
      </c>
      <c r="M37" s="41">
        <v>234</v>
      </c>
    </row>
    <row r="38" spans="1:13" ht="12.75">
      <c r="A38" s="10" t="s">
        <v>32</v>
      </c>
      <c r="B38" s="35">
        <v>7</v>
      </c>
      <c r="C38" s="35">
        <v>0</v>
      </c>
      <c r="D38" s="35">
        <v>137</v>
      </c>
      <c r="E38" s="41">
        <v>36</v>
      </c>
      <c r="F38" s="41">
        <v>0</v>
      </c>
      <c r="G38" s="41">
        <v>0</v>
      </c>
      <c r="H38" s="41">
        <v>11537</v>
      </c>
      <c r="I38" s="41">
        <v>17373</v>
      </c>
      <c r="J38" s="41">
        <v>124346</v>
      </c>
      <c r="K38" s="41">
        <v>9199</v>
      </c>
      <c r="L38" s="41">
        <v>964</v>
      </c>
      <c r="M38" s="35">
        <v>7</v>
      </c>
    </row>
    <row r="39" spans="1:13" ht="12.75">
      <c r="A39" s="10" t="s">
        <v>8</v>
      </c>
      <c r="B39" s="35">
        <v>0</v>
      </c>
      <c r="C39" s="35">
        <v>0</v>
      </c>
      <c r="D39" s="35">
        <v>0</v>
      </c>
      <c r="E39" s="24">
        <v>0</v>
      </c>
      <c r="F39" s="41">
        <v>0</v>
      </c>
      <c r="G39" s="41">
        <v>0</v>
      </c>
      <c r="H39" s="41">
        <v>0</v>
      </c>
      <c r="I39" s="35">
        <v>0</v>
      </c>
      <c r="J39" s="35">
        <v>0</v>
      </c>
      <c r="K39" s="41">
        <v>2689</v>
      </c>
      <c r="L39" s="35">
        <v>0</v>
      </c>
      <c r="M39" s="35">
        <v>0</v>
      </c>
    </row>
    <row r="40" spans="1:13" ht="12.75">
      <c r="A40" s="10" t="s">
        <v>51</v>
      </c>
      <c r="B40" s="35">
        <v>22</v>
      </c>
      <c r="C40" s="35">
        <v>7</v>
      </c>
      <c r="D40" s="41">
        <v>55</v>
      </c>
      <c r="E40" s="41">
        <v>15</v>
      </c>
      <c r="F40" s="41">
        <v>15</v>
      </c>
      <c r="G40" s="41">
        <v>8212</v>
      </c>
      <c r="H40" s="41">
        <v>7542</v>
      </c>
      <c r="I40" s="41">
        <v>3695</v>
      </c>
      <c r="J40" s="41">
        <v>9542</v>
      </c>
      <c r="K40" s="41">
        <v>305797</v>
      </c>
      <c r="L40" s="41">
        <v>723090</v>
      </c>
      <c r="M40" s="41">
        <v>30</v>
      </c>
    </row>
    <row r="41" spans="10:13" ht="12.75">
      <c r="J41" s="26"/>
      <c r="K41" s="26"/>
      <c r="L41" s="26"/>
      <c r="M41" s="26"/>
    </row>
    <row r="42" spans="10:13" ht="12.75">
      <c r="J42" s="26"/>
      <c r="K42" s="26"/>
      <c r="L42" s="26"/>
      <c r="M42" s="26"/>
    </row>
    <row r="43" spans="10:13" ht="12.75">
      <c r="J43" s="26"/>
      <c r="K43" s="26"/>
      <c r="L43" s="26"/>
      <c r="M43" s="26"/>
    </row>
    <row r="44" spans="10:13" ht="12.75">
      <c r="J44" s="26"/>
      <c r="K44" s="26"/>
      <c r="L44" s="26"/>
      <c r="M44" s="26"/>
    </row>
    <row r="45" spans="9:12" ht="12.75">
      <c r="I45" s="26"/>
      <c r="J45" s="26"/>
      <c r="K45" s="26"/>
      <c r="L45" s="26"/>
    </row>
    <row r="46" spans="9:12" ht="12.75">
      <c r="I46" s="26"/>
      <c r="J46" s="26"/>
      <c r="K46" s="26"/>
      <c r="L46" s="26"/>
    </row>
    <row r="47" spans="9:12" ht="12.75">
      <c r="I47" s="26"/>
      <c r="J47" s="26"/>
      <c r="K47" s="26"/>
      <c r="L47" s="26"/>
    </row>
    <row r="48" spans="9:12" ht="12.75">
      <c r="I48" s="26"/>
      <c r="J48" s="26"/>
      <c r="K48" s="26"/>
      <c r="L48" s="26"/>
    </row>
    <row r="49" spans="9:12" ht="12.75">
      <c r="I49" s="26"/>
      <c r="J49" s="26"/>
      <c r="K49" s="26"/>
      <c r="L49" s="26"/>
    </row>
    <row r="50" spans="9:12" ht="12.75">
      <c r="I50" s="26"/>
      <c r="J50" s="26"/>
      <c r="K50" s="26"/>
      <c r="L50" s="26"/>
    </row>
    <row r="51" spans="9:12" ht="12.75">
      <c r="I51" s="26"/>
      <c r="J51" s="26"/>
      <c r="K51" s="26"/>
      <c r="L51" s="26"/>
    </row>
    <row r="52" spans="10:13" ht="12.75">
      <c r="J52" s="26"/>
      <c r="K52" s="26"/>
      <c r="L52" s="26"/>
      <c r="M52" s="26"/>
    </row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8" sqref="S28"/>
    </sheetView>
  </sheetViews>
  <sheetFormatPr defaultColWidth="9.00390625" defaultRowHeight="12.75"/>
  <cols>
    <col min="1" max="1" width="15.75390625" style="20" customWidth="1"/>
    <col min="2" max="4" width="10.75390625" style="20" customWidth="1"/>
    <col min="5" max="5" width="10.75390625" style="1" customWidth="1"/>
    <col min="6" max="13" width="10.75390625" style="20" customWidth="1"/>
    <col min="14" max="14" width="10.75390625" style="0" customWidth="1"/>
    <col min="15" max="15" width="10.75390625" style="30" customWidth="1"/>
    <col min="16" max="16" width="10.75390625" style="0" customWidth="1"/>
  </cols>
  <sheetData>
    <row r="1" spans="1:15" ht="13.5">
      <c r="A1" s="2" t="s">
        <v>43</v>
      </c>
      <c r="B1" s="2"/>
      <c r="C1" s="2"/>
      <c r="D1" s="2"/>
      <c r="O1" s="25"/>
    </row>
    <row r="3" spans="1:15" s="22" customFormat="1" ht="40.5">
      <c r="A3" s="29">
        <v>2015</v>
      </c>
      <c r="B3" s="29" t="s">
        <v>38</v>
      </c>
      <c r="C3" s="29" t="s">
        <v>39</v>
      </c>
      <c r="D3" s="29" t="s">
        <v>40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141</v>
      </c>
      <c r="O3" s="23" t="s">
        <v>6</v>
      </c>
    </row>
    <row r="4" spans="1:15" ht="13.5">
      <c r="A4" s="21"/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31" t="s">
        <v>5</v>
      </c>
    </row>
    <row r="5" spans="1:15" ht="12.75">
      <c r="A5" s="3" t="s">
        <v>59</v>
      </c>
      <c r="B5" s="39"/>
      <c r="C5" s="39"/>
      <c r="D5" s="39">
        <v>16</v>
      </c>
      <c r="E5" s="34"/>
      <c r="F5" s="39"/>
      <c r="G5" s="39"/>
      <c r="H5" s="39">
        <v>0.708</v>
      </c>
      <c r="I5" s="39"/>
      <c r="J5" s="39"/>
      <c r="K5" s="39"/>
      <c r="L5" s="39">
        <v>0.028</v>
      </c>
      <c r="M5" s="39"/>
      <c r="N5" s="37">
        <f aca="true" t="shared" si="0" ref="N5:N26">SUM(B5:M5)</f>
        <v>16.735999999999997</v>
      </c>
      <c r="O5" s="47">
        <f>N5*100/62006.807</f>
        <v>0.02699058508205397</v>
      </c>
    </row>
    <row r="6" spans="1:15" ht="12.75">
      <c r="A6" s="3" t="s">
        <v>36</v>
      </c>
      <c r="B6" s="39"/>
      <c r="C6" s="39"/>
      <c r="D6" s="39"/>
      <c r="E6" s="34"/>
      <c r="F6" s="39"/>
      <c r="G6" s="39"/>
      <c r="H6" s="39"/>
      <c r="I6" s="39"/>
      <c r="J6" s="39"/>
      <c r="K6" s="39"/>
      <c r="L6" s="39"/>
      <c r="M6" s="39"/>
      <c r="N6" s="37">
        <f t="shared" si="0"/>
        <v>0</v>
      </c>
      <c r="O6" s="47">
        <f>N6*100/62006.807</f>
        <v>0</v>
      </c>
    </row>
    <row r="7" spans="1:15" ht="12.75">
      <c r="A7" s="3" t="s">
        <v>144</v>
      </c>
      <c r="B7" s="39"/>
      <c r="C7" s="39"/>
      <c r="D7" s="39"/>
      <c r="E7" s="34"/>
      <c r="F7" s="39"/>
      <c r="G7" s="39"/>
      <c r="H7" s="39"/>
      <c r="I7" s="39"/>
      <c r="J7" s="39"/>
      <c r="K7" s="39">
        <v>0.08</v>
      </c>
      <c r="L7" s="39"/>
      <c r="M7" s="39"/>
      <c r="N7" s="37">
        <f t="shared" si="0"/>
        <v>0.08</v>
      </c>
      <c r="O7" s="47">
        <f>N7*100/62006.807</f>
        <v>0.00012901809312645303</v>
      </c>
    </row>
    <row r="8" spans="1:15" ht="12.75">
      <c r="A8" s="3" t="s">
        <v>139</v>
      </c>
      <c r="B8" s="39"/>
      <c r="C8" s="39"/>
      <c r="D8" s="39"/>
      <c r="E8" s="34"/>
      <c r="F8" s="39"/>
      <c r="G8" s="39"/>
      <c r="H8" s="39"/>
      <c r="I8" s="39"/>
      <c r="J8" s="39"/>
      <c r="K8" s="39">
        <v>0.003</v>
      </c>
      <c r="L8" s="39"/>
      <c r="M8" s="39"/>
      <c r="N8" s="37">
        <f t="shared" si="0"/>
        <v>0.003</v>
      </c>
      <c r="O8" s="47">
        <f>N8*100/62006.807</f>
        <v>4.838178492241989E-06</v>
      </c>
    </row>
    <row r="9" spans="1:15" ht="12.75">
      <c r="A9" s="3" t="s">
        <v>53</v>
      </c>
      <c r="B9" s="39"/>
      <c r="C9" s="39"/>
      <c r="D9" s="39"/>
      <c r="E9" s="34"/>
      <c r="F9" s="39"/>
      <c r="G9" s="39"/>
      <c r="H9" s="39"/>
      <c r="I9" s="39"/>
      <c r="J9" s="39">
        <v>0</v>
      </c>
      <c r="K9" s="39"/>
      <c r="L9" s="39"/>
      <c r="M9" s="39"/>
      <c r="N9" s="37">
        <f t="shared" si="0"/>
        <v>0</v>
      </c>
      <c r="O9" s="47">
        <f>N9*100/62006.807</f>
        <v>0</v>
      </c>
    </row>
    <row r="10" spans="1:15" ht="12.75">
      <c r="A10" s="3" t="s">
        <v>60</v>
      </c>
      <c r="B10" s="39">
        <v>20</v>
      </c>
      <c r="C10" s="39"/>
      <c r="D10" s="39">
        <v>12.7</v>
      </c>
      <c r="E10" s="34">
        <v>10</v>
      </c>
      <c r="F10" s="39">
        <v>0.035</v>
      </c>
      <c r="G10" s="39"/>
      <c r="H10" s="39"/>
      <c r="I10" s="39">
        <v>1.702</v>
      </c>
      <c r="J10" s="39">
        <v>36.425</v>
      </c>
      <c r="K10" s="39">
        <v>5</v>
      </c>
      <c r="L10" s="39"/>
      <c r="M10" s="39">
        <v>8</v>
      </c>
      <c r="N10" s="37">
        <f t="shared" si="0"/>
        <v>93.862</v>
      </c>
      <c r="O10" s="47">
        <f aca="true" t="shared" si="1" ref="O10:O25">N10*100/1304.386775</f>
        <v>7.195871791938399</v>
      </c>
    </row>
    <row r="11" spans="1:18" ht="13.5" customHeight="1">
      <c r="A11" s="3" t="s">
        <v>27</v>
      </c>
      <c r="B11" s="39"/>
      <c r="C11" s="39"/>
      <c r="D11" s="39"/>
      <c r="E11" s="34"/>
      <c r="F11" s="39"/>
      <c r="G11" s="39"/>
      <c r="H11" s="39"/>
      <c r="I11" s="39"/>
      <c r="J11" s="39"/>
      <c r="K11" s="39"/>
      <c r="L11" s="39">
        <v>0.325</v>
      </c>
      <c r="M11" s="39"/>
      <c r="N11" s="37">
        <f t="shared" si="0"/>
        <v>0.325</v>
      </c>
      <c r="O11" s="47">
        <f t="shared" si="1"/>
        <v>0.024915922656452878</v>
      </c>
      <c r="Q11" s="74"/>
      <c r="R11" s="74"/>
    </row>
    <row r="12" spans="1:18" ht="12.75" hidden="1">
      <c r="A12" s="3" t="s">
        <v>19</v>
      </c>
      <c r="B12" s="39"/>
      <c r="C12" s="39"/>
      <c r="D12" s="39"/>
      <c r="E12" s="34"/>
      <c r="F12" s="39"/>
      <c r="G12" s="39"/>
      <c r="H12" s="39"/>
      <c r="I12" s="39"/>
      <c r="J12" s="39"/>
      <c r="K12" s="39"/>
      <c r="L12" s="39"/>
      <c r="M12" s="39"/>
      <c r="N12" s="37">
        <f t="shared" si="0"/>
        <v>0</v>
      </c>
      <c r="O12" s="47">
        <f t="shared" si="1"/>
        <v>0</v>
      </c>
      <c r="Q12" s="74"/>
      <c r="R12" s="74"/>
    </row>
    <row r="13" spans="1:18" ht="12.75">
      <c r="A13" s="3" t="s">
        <v>108</v>
      </c>
      <c r="B13" s="39"/>
      <c r="C13" s="39"/>
      <c r="D13" s="39"/>
      <c r="E13" s="34"/>
      <c r="F13" s="39"/>
      <c r="G13" s="39"/>
      <c r="H13" s="39"/>
      <c r="I13" s="39"/>
      <c r="J13" s="39"/>
      <c r="K13" s="39"/>
      <c r="L13" s="39"/>
      <c r="M13" s="39"/>
      <c r="N13" s="37">
        <f>SUM(B13:M13)</f>
        <v>0</v>
      </c>
      <c r="O13" s="47">
        <f t="shared" si="1"/>
        <v>0</v>
      </c>
      <c r="Q13" s="74"/>
      <c r="R13" s="74"/>
    </row>
    <row r="14" spans="1:18" ht="12.75">
      <c r="A14" s="3" t="s">
        <v>72</v>
      </c>
      <c r="B14" s="39"/>
      <c r="C14" s="39"/>
      <c r="D14" s="39"/>
      <c r="E14" s="34"/>
      <c r="F14" s="39"/>
      <c r="G14" s="39"/>
      <c r="H14" s="39"/>
      <c r="I14" s="39"/>
      <c r="J14" s="39"/>
      <c r="K14" s="39"/>
      <c r="L14" s="39"/>
      <c r="M14" s="39"/>
      <c r="N14" s="37">
        <f t="shared" si="0"/>
        <v>0</v>
      </c>
      <c r="O14" s="47">
        <f t="shared" si="1"/>
        <v>0</v>
      </c>
      <c r="Q14" s="74"/>
      <c r="R14" s="74"/>
    </row>
    <row r="15" spans="1:18" ht="12.75">
      <c r="A15" s="3" t="s">
        <v>45</v>
      </c>
      <c r="B15" s="39">
        <v>20</v>
      </c>
      <c r="C15" s="39">
        <v>20</v>
      </c>
      <c r="D15" s="39">
        <v>40</v>
      </c>
      <c r="E15" s="34">
        <v>40</v>
      </c>
      <c r="F15" s="39">
        <v>40</v>
      </c>
      <c r="G15" s="39">
        <v>20</v>
      </c>
      <c r="H15" s="39">
        <v>20</v>
      </c>
      <c r="I15" s="39">
        <v>20</v>
      </c>
      <c r="J15" s="39">
        <v>123</v>
      </c>
      <c r="K15" s="39">
        <v>45.04</v>
      </c>
      <c r="L15" s="39">
        <v>20</v>
      </c>
      <c r="M15" s="39">
        <v>40</v>
      </c>
      <c r="N15" s="37">
        <f t="shared" si="0"/>
        <v>448.04</v>
      </c>
      <c r="O15" s="47">
        <f t="shared" si="1"/>
        <v>34.34870765229891</v>
      </c>
      <c r="Q15" s="93"/>
      <c r="R15" s="93"/>
    </row>
    <row r="16" spans="1:18" ht="12.75">
      <c r="A16" s="3" t="s">
        <v>106</v>
      </c>
      <c r="B16" s="39"/>
      <c r="C16" s="39"/>
      <c r="D16" s="39"/>
      <c r="E16" s="34"/>
      <c r="F16" s="39"/>
      <c r="G16" s="39"/>
      <c r="H16" s="39"/>
      <c r="I16" s="39"/>
      <c r="J16" s="39"/>
      <c r="K16" s="39"/>
      <c r="L16" s="39"/>
      <c r="M16" s="39"/>
      <c r="N16" s="37">
        <f aca="true" t="shared" si="2" ref="N16:N21">SUM(B16:M16)</f>
        <v>0</v>
      </c>
      <c r="O16" s="47">
        <f t="shared" si="1"/>
        <v>0</v>
      </c>
      <c r="Q16" s="93"/>
      <c r="R16" s="93"/>
    </row>
    <row r="17" spans="1:18" ht="12.75">
      <c r="A17" s="3" t="s">
        <v>29</v>
      </c>
      <c r="B17" s="39"/>
      <c r="C17" s="39"/>
      <c r="D17" s="39"/>
      <c r="E17" s="34"/>
      <c r="F17" s="39"/>
      <c r="G17" s="39"/>
      <c r="H17" s="39"/>
      <c r="I17" s="39"/>
      <c r="J17" s="39"/>
      <c r="K17" s="39"/>
      <c r="L17" s="39"/>
      <c r="M17" s="39"/>
      <c r="N17" s="37">
        <f t="shared" si="2"/>
        <v>0</v>
      </c>
      <c r="O17" s="47">
        <f t="shared" si="1"/>
        <v>0</v>
      </c>
      <c r="Q17" s="93"/>
      <c r="R17" s="93"/>
    </row>
    <row r="18" spans="1:18" ht="12.75">
      <c r="A18" s="3" t="s">
        <v>107</v>
      </c>
      <c r="B18" s="39"/>
      <c r="C18" s="39"/>
      <c r="D18" s="39">
        <v>60.256</v>
      </c>
      <c r="E18" s="34">
        <v>12.75</v>
      </c>
      <c r="F18" s="39"/>
      <c r="G18" s="39"/>
      <c r="H18" s="39">
        <v>15</v>
      </c>
      <c r="I18" s="39"/>
      <c r="J18" s="39">
        <v>20</v>
      </c>
      <c r="K18" s="39"/>
      <c r="L18" s="39"/>
      <c r="M18" s="39"/>
      <c r="N18" s="37">
        <f t="shared" si="2"/>
        <v>108.006</v>
      </c>
      <c r="O18" s="47">
        <f t="shared" si="1"/>
        <v>8.28021274594723</v>
      </c>
      <c r="Q18" s="93"/>
      <c r="R18" s="93"/>
    </row>
    <row r="19" spans="1:18" ht="12.75">
      <c r="A19" s="3" t="s">
        <v>135</v>
      </c>
      <c r="B19" s="39"/>
      <c r="C19" s="39">
        <v>0.202</v>
      </c>
      <c r="D19" s="39">
        <v>0.201</v>
      </c>
      <c r="E19" s="34">
        <v>0.202</v>
      </c>
      <c r="F19" s="39">
        <v>0.252</v>
      </c>
      <c r="G19" s="39">
        <v>0.182</v>
      </c>
      <c r="H19" s="39"/>
      <c r="I19" s="39"/>
      <c r="J19" s="39"/>
      <c r="K19" s="39"/>
      <c r="L19" s="39"/>
      <c r="M19" s="39"/>
      <c r="N19" s="37">
        <f t="shared" si="2"/>
        <v>1.039</v>
      </c>
      <c r="O19" s="47">
        <f t="shared" si="1"/>
        <v>0.07965428812324472</v>
      </c>
      <c r="Q19" s="93"/>
      <c r="R19" s="93"/>
    </row>
    <row r="20" spans="1:18" ht="12.75">
      <c r="A20" s="3" t="s">
        <v>91</v>
      </c>
      <c r="B20" s="39"/>
      <c r="C20" s="39"/>
      <c r="D20" s="39"/>
      <c r="E20" s="34"/>
      <c r="F20" s="39"/>
      <c r="G20" s="39"/>
      <c r="H20" s="39"/>
      <c r="I20" s="39"/>
      <c r="J20" s="39">
        <v>6</v>
      </c>
      <c r="K20" s="39"/>
      <c r="L20" s="39"/>
      <c r="M20" s="39"/>
      <c r="N20" s="37">
        <f t="shared" si="2"/>
        <v>6</v>
      </c>
      <c r="O20" s="47">
        <f>N20*100/1304.386775</f>
        <v>0.45998626442682233</v>
      </c>
      <c r="Q20" s="94"/>
      <c r="R20" s="95"/>
    </row>
    <row r="21" spans="1:18" ht="12.75">
      <c r="A21" s="3" t="s">
        <v>96</v>
      </c>
      <c r="B21" s="39"/>
      <c r="C21" s="39"/>
      <c r="D21" s="39"/>
      <c r="E21" s="34"/>
      <c r="F21" s="39"/>
      <c r="G21" s="39"/>
      <c r="H21" s="39"/>
      <c r="I21" s="39"/>
      <c r="J21" s="39"/>
      <c r="K21" s="39"/>
      <c r="L21" s="39"/>
      <c r="M21" s="39"/>
      <c r="N21" s="37">
        <f t="shared" si="2"/>
        <v>0</v>
      </c>
      <c r="O21" s="47">
        <f>N21*100/1304.386775</f>
        <v>0</v>
      </c>
      <c r="Q21" s="94"/>
      <c r="R21" s="95"/>
    </row>
    <row r="22" spans="1:18" ht="12.75">
      <c r="A22" s="3" t="s">
        <v>90</v>
      </c>
      <c r="B22" s="39"/>
      <c r="C22" s="39"/>
      <c r="D22" s="39"/>
      <c r="E22" s="34"/>
      <c r="F22" s="39"/>
      <c r="G22" s="39"/>
      <c r="H22" s="39"/>
      <c r="I22" s="39">
        <v>1000</v>
      </c>
      <c r="J22" s="39">
        <v>1000</v>
      </c>
      <c r="K22" s="39">
        <v>2773</v>
      </c>
      <c r="L22" s="39">
        <v>7173.55</v>
      </c>
      <c r="M22" s="39">
        <v>2832</v>
      </c>
      <c r="N22" s="37">
        <f t="shared" si="0"/>
        <v>14778.55</v>
      </c>
      <c r="O22" s="47">
        <f t="shared" si="1"/>
        <v>1132.988334690836</v>
      </c>
      <c r="Q22" s="94"/>
      <c r="R22" s="95"/>
    </row>
    <row r="23" spans="1:18" ht="12.75">
      <c r="A23" s="3" t="s">
        <v>140</v>
      </c>
      <c r="B23" s="39"/>
      <c r="C23" s="39"/>
      <c r="D23" s="39"/>
      <c r="E23" s="34">
        <v>0.251</v>
      </c>
      <c r="F23" s="39"/>
      <c r="G23" s="39"/>
      <c r="H23" s="39"/>
      <c r="I23" s="39"/>
      <c r="J23" s="39"/>
      <c r="K23" s="39"/>
      <c r="L23" s="39"/>
      <c r="M23" s="39"/>
      <c r="N23" s="37">
        <f t="shared" si="0"/>
        <v>0.251</v>
      </c>
      <c r="O23" s="47">
        <f t="shared" si="1"/>
        <v>0.019242758728522068</v>
      </c>
      <c r="Q23" s="94"/>
      <c r="R23" s="95"/>
    </row>
    <row r="24" spans="1:18" ht="12.75">
      <c r="A24" s="3" t="s">
        <v>92</v>
      </c>
      <c r="B24" s="39"/>
      <c r="C24" s="39"/>
      <c r="D24" s="39"/>
      <c r="E24" s="34"/>
      <c r="F24" s="39"/>
      <c r="G24" s="39"/>
      <c r="H24" s="39"/>
      <c r="I24" s="39">
        <v>0.425</v>
      </c>
      <c r="J24" s="39">
        <v>12.133</v>
      </c>
      <c r="K24" s="39"/>
      <c r="L24" s="39"/>
      <c r="M24" s="39"/>
      <c r="N24" s="37">
        <f t="shared" si="0"/>
        <v>12.558</v>
      </c>
      <c r="O24" s="47">
        <f t="shared" si="1"/>
        <v>0.9627512514453391</v>
      </c>
      <c r="Q24" s="94"/>
      <c r="R24" s="95"/>
    </row>
    <row r="25" spans="1:18" ht="12.75">
      <c r="A25" s="3" t="s">
        <v>81</v>
      </c>
      <c r="B25" s="39"/>
      <c r="C25" s="39"/>
      <c r="D25" s="39"/>
      <c r="E25" s="34"/>
      <c r="F25" s="39"/>
      <c r="G25" s="39"/>
      <c r="H25" s="39"/>
      <c r="I25" s="39"/>
      <c r="J25" s="39"/>
      <c r="K25" s="39"/>
      <c r="L25" s="39"/>
      <c r="M25" s="39"/>
      <c r="N25" s="37">
        <f t="shared" si="0"/>
        <v>0</v>
      </c>
      <c r="O25" s="47">
        <f t="shared" si="1"/>
        <v>0</v>
      </c>
      <c r="Q25" s="94"/>
      <c r="R25" s="95"/>
    </row>
    <row r="26" spans="1:18" ht="12.75">
      <c r="A26" s="3" t="s">
        <v>61</v>
      </c>
      <c r="B26" s="39"/>
      <c r="C26" s="39"/>
      <c r="D26" s="140">
        <v>284</v>
      </c>
      <c r="E26" s="34"/>
      <c r="F26" s="39"/>
      <c r="G26" s="39"/>
      <c r="H26" s="39"/>
      <c r="I26" s="39">
        <v>21.825</v>
      </c>
      <c r="J26" s="39"/>
      <c r="K26" s="39"/>
      <c r="L26" s="39"/>
      <c r="M26" s="39"/>
      <c r="N26" s="37">
        <f t="shared" si="0"/>
        <v>305.825</v>
      </c>
      <c r="O26" s="47">
        <f>N26*100/1304.386775</f>
        <v>23.44588321972216</v>
      </c>
      <c r="Q26" s="94"/>
      <c r="R26" s="95"/>
    </row>
    <row r="27" spans="1:18" ht="12.75">
      <c r="A27" s="3" t="s">
        <v>105</v>
      </c>
      <c r="B27" s="39"/>
      <c r="C27" s="39"/>
      <c r="D27" s="39"/>
      <c r="E27" s="34"/>
      <c r="F27" s="39"/>
      <c r="G27" s="39"/>
      <c r="H27" s="39"/>
      <c r="I27" s="39"/>
      <c r="J27" s="39"/>
      <c r="K27" s="39"/>
      <c r="L27" s="39"/>
      <c r="M27" s="39"/>
      <c r="N27" s="37">
        <f>SUM(B27:M27)</f>
        <v>0</v>
      </c>
      <c r="O27" s="47">
        <f>N27*100/1304.386775</f>
        <v>0</v>
      </c>
      <c r="Q27" s="94"/>
      <c r="R27" s="95"/>
    </row>
    <row r="28" spans="1:18" ht="13.5">
      <c r="A28" s="21" t="s">
        <v>4</v>
      </c>
      <c r="B28" s="40">
        <f aca="true" t="shared" si="3" ref="B28:H28">SUM(B5:B27)</f>
        <v>40</v>
      </c>
      <c r="C28" s="40">
        <f t="shared" si="3"/>
        <v>20.202</v>
      </c>
      <c r="D28" s="40">
        <f t="shared" si="3"/>
        <v>413.15700000000004</v>
      </c>
      <c r="E28" s="45">
        <f t="shared" si="3"/>
        <v>63.202999999999996</v>
      </c>
      <c r="F28" s="36">
        <f t="shared" si="3"/>
        <v>40.287</v>
      </c>
      <c r="G28" s="36">
        <f t="shared" si="3"/>
        <v>20.182</v>
      </c>
      <c r="H28" s="36">
        <f t="shared" si="3"/>
        <v>35.708</v>
      </c>
      <c r="I28" s="36">
        <f>SUM(I5:I27)</f>
        <v>1043.952</v>
      </c>
      <c r="J28" s="36">
        <f>SUM(J5:J27)</f>
        <v>1197.558</v>
      </c>
      <c r="K28" s="36">
        <f>SUM(K5:K27)</f>
        <v>2823.123</v>
      </c>
      <c r="L28" s="36">
        <f>SUM(L5:L27)</f>
        <v>7193.903</v>
      </c>
      <c r="M28" s="36">
        <f>SUM(M5:M27)</f>
        <v>2880</v>
      </c>
      <c r="N28" s="36">
        <f>SUM(B28:M28)</f>
        <v>15771.275</v>
      </c>
      <c r="O28" s="47">
        <f>N28*100/1304.386775</f>
        <v>1209.0949787496888</v>
      </c>
      <c r="Q28" s="74"/>
      <c r="R28" s="74"/>
    </row>
    <row r="29" spans="17:18" ht="13.5">
      <c r="Q29" s="74"/>
      <c r="R29" s="74"/>
    </row>
    <row r="31" spans="3:14" ht="13.5">
      <c r="C31" s="108"/>
      <c r="D31" s="108"/>
      <c r="E31" s="109"/>
      <c r="F31" s="108"/>
      <c r="G31" s="108"/>
      <c r="H31" s="108"/>
      <c r="I31" s="108"/>
      <c r="J31" s="108"/>
      <c r="K31" s="108"/>
      <c r="L31" s="108"/>
      <c r="M31" s="108"/>
      <c r="N31" s="74"/>
    </row>
    <row r="32" spans="2:14" ht="13.5">
      <c r="B32" s="108"/>
      <c r="C32" s="94"/>
      <c r="D32" s="94"/>
      <c r="E32" s="95"/>
      <c r="F32" s="93"/>
      <c r="G32" s="93"/>
      <c r="H32" s="108"/>
      <c r="I32" s="108"/>
      <c r="J32" s="108"/>
      <c r="K32" s="108"/>
      <c r="L32" s="108"/>
      <c r="M32" s="108"/>
      <c r="N32" s="74"/>
    </row>
    <row r="33" spans="2:14" ht="13.5">
      <c r="B33" s="108"/>
      <c r="C33" s="94"/>
      <c r="D33" s="94"/>
      <c r="E33" s="95"/>
      <c r="F33" s="94"/>
      <c r="G33" s="95"/>
      <c r="H33" s="108"/>
      <c r="I33" s="108"/>
      <c r="J33" s="108"/>
      <c r="K33" s="108"/>
      <c r="L33" s="108"/>
      <c r="M33" s="108"/>
      <c r="N33" s="74"/>
    </row>
    <row r="34" spans="2:14" ht="13.5">
      <c r="B34" s="108"/>
      <c r="C34" s="94"/>
      <c r="D34" s="94"/>
      <c r="E34" s="95"/>
      <c r="F34" s="94"/>
      <c r="G34" s="110"/>
      <c r="H34" s="108"/>
      <c r="I34" s="108"/>
      <c r="J34" s="108"/>
      <c r="K34" s="108"/>
      <c r="L34" s="108"/>
      <c r="M34" s="108"/>
      <c r="N34" s="74"/>
    </row>
    <row r="35" spans="2:14" ht="13.5">
      <c r="B35" s="108"/>
      <c r="C35" s="94"/>
      <c r="D35" s="94"/>
      <c r="E35" s="95"/>
      <c r="F35" s="94"/>
      <c r="G35" s="95"/>
      <c r="H35" s="108"/>
      <c r="I35" s="108"/>
      <c r="J35" s="108"/>
      <c r="K35" s="108"/>
      <c r="L35" s="108"/>
      <c r="M35" s="108"/>
      <c r="N35" s="74"/>
    </row>
    <row r="36" spans="2:14" ht="13.5">
      <c r="B36" s="108"/>
      <c r="C36" s="108"/>
      <c r="D36" s="94"/>
      <c r="E36" s="95"/>
      <c r="F36" s="94"/>
      <c r="G36" s="95"/>
      <c r="H36" s="108"/>
      <c r="I36" s="108"/>
      <c r="J36" s="108"/>
      <c r="K36" s="108"/>
      <c r="L36" s="108"/>
      <c r="M36" s="108"/>
      <c r="N36" s="74"/>
    </row>
    <row r="37" spans="2:14" ht="13.5">
      <c r="B37" s="108"/>
      <c r="C37" s="108"/>
      <c r="D37" s="108"/>
      <c r="E37" s="109"/>
      <c r="F37" s="94"/>
      <c r="G37" s="95"/>
      <c r="H37" s="108"/>
      <c r="I37" s="108"/>
      <c r="J37" s="108"/>
      <c r="K37" s="108"/>
      <c r="L37" s="108"/>
      <c r="M37" s="108"/>
      <c r="N37" s="74"/>
    </row>
    <row r="38" spans="2:14" ht="13.5">
      <c r="B38" s="108"/>
      <c r="C38" s="108"/>
      <c r="D38" s="108"/>
      <c r="E38" s="109"/>
      <c r="F38" s="94"/>
      <c r="G38" s="95"/>
      <c r="H38" s="108"/>
      <c r="I38" s="108"/>
      <c r="J38" s="108"/>
      <c r="K38" s="108"/>
      <c r="L38" s="108"/>
      <c r="M38" s="108"/>
      <c r="N38" s="74"/>
    </row>
    <row r="39" spans="3:14" ht="13.5">
      <c r="C39" s="108"/>
      <c r="D39" s="108"/>
      <c r="E39" s="109"/>
      <c r="F39" s="94"/>
      <c r="G39" s="95"/>
      <c r="H39" s="108"/>
      <c r="I39" s="108"/>
      <c r="J39" s="108"/>
      <c r="K39" s="108"/>
      <c r="L39" s="108"/>
      <c r="M39" s="108"/>
      <c r="N39" s="74"/>
    </row>
    <row r="40" spans="3:14" ht="13.5">
      <c r="C40" s="108"/>
      <c r="D40" s="108"/>
      <c r="E40" s="109"/>
      <c r="F40" s="94"/>
      <c r="G40" s="95"/>
      <c r="H40" s="108"/>
      <c r="I40" s="108"/>
      <c r="J40" s="108"/>
      <c r="K40" s="108"/>
      <c r="L40" s="108"/>
      <c r="M40" s="108"/>
      <c r="N40" s="74"/>
    </row>
    <row r="41" spans="5:7" ht="13.5">
      <c r="E41" s="109"/>
      <c r="F41" s="108"/>
      <c r="G41" s="108"/>
    </row>
    <row r="42" spans="5:7" ht="13.5">
      <c r="E42" s="109"/>
      <c r="F42" s="108"/>
      <c r="G42" s="10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artemyeva</cp:lastModifiedBy>
  <dcterms:created xsi:type="dcterms:W3CDTF">2006-04-11T09:16:36Z</dcterms:created>
  <dcterms:modified xsi:type="dcterms:W3CDTF">2016-01-27T13:53:05Z</dcterms:modified>
  <cp:category/>
  <cp:version/>
  <cp:contentType/>
  <cp:contentStatus/>
</cp:coreProperties>
</file>